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Jort\Desktop\"/>
    </mc:Choice>
  </mc:AlternateContent>
  <xr:revisionPtr revIDLastSave="0" documentId="13_ncr:1_{8216ACB2-4207-4855-8223-43C4771CA4BB}" xr6:coauthVersionLast="47" xr6:coauthVersionMax="47" xr10:uidLastSave="{00000000-0000-0000-0000-000000000000}"/>
  <bookViews>
    <workbookView xWindow="28692" yWindow="-108" windowWidth="29016" windowHeight="15696" xr2:uid="{863A226A-0686-4F3B-8DFA-96516592B567}"/>
  </bookViews>
  <sheets>
    <sheet name="Home" sheetId="2" r:id="rId1"/>
    <sheet name="Stap 1" sheetId="3" r:id="rId2"/>
    <sheet name="Stap 2" sheetId="4" r:id="rId3"/>
    <sheet name="Stap 3" sheetId="5" r:id="rId4"/>
    <sheet name="Stap 4" sheetId="9" r:id="rId5"/>
    <sheet name="Stap 5" sheetId="6" r:id="rId6"/>
    <sheet name="Stap 6" sheetId="7" r:id="rId7"/>
    <sheet name="Stap 7" sheetId="8" r:id="rId8"/>
    <sheet name="Forecast" sheetId="1" r:id="rId9"/>
  </sheets>
  <externalReferences>
    <externalReference r:id="rId10"/>
  </externalReferences>
  <definedNames>
    <definedName name="Naam" localSheetId="0">#REF!</definedName>
    <definedName name="Naam">#REF!</definedName>
    <definedName name="Zoek_logo" localSheetId="0">OFFSET(#REF!,MATCH(#REF!,Home!Naam,0),0,1,1)</definedName>
    <definedName name="Zoek_logo">OFFSET(#REF!,MATCH(#REF!,Naam,0),0,1,1)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 r="G17" i="1"/>
  <c r="G16" i="1"/>
  <c r="G15" i="1"/>
  <c r="G14" i="1"/>
  <c r="G13" i="1"/>
  <c r="G12" i="1"/>
  <c r="G11" i="1"/>
  <c r="G10" i="1"/>
  <c r="G9" i="1"/>
  <c r="G8" i="1"/>
  <c r="G7" i="1"/>
  <c r="G6" i="1"/>
  <c r="G17" i="8"/>
  <c r="G16" i="8"/>
  <c r="G15" i="8"/>
  <c r="G14" i="8"/>
  <c r="G13" i="8"/>
  <c r="G12" i="8"/>
  <c r="G11" i="8"/>
  <c r="G10" i="8"/>
  <c r="G9" i="8"/>
  <c r="G8" i="8"/>
  <c r="G7" i="8"/>
  <c r="G6" i="8"/>
  <c r="G5" i="8"/>
  <c r="G17" i="7"/>
  <c r="G16" i="7"/>
  <c r="G15" i="7"/>
  <c r="G14" i="7"/>
  <c r="G13" i="7"/>
  <c r="G12" i="7"/>
  <c r="G11" i="7"/>
  <c r="G10" i="7"/>
  <c r="G9" i="7"/>
  <c r="G8" i="7"/>
  <c r="G7" i="7"/>
  <c r="G6" i="7"/>
  <c r="G5" i="7"/>
  <c r="G6" i="6"/>
  <c r="G7" i="6"/>
  <c r="G8" i="6"/>
  <c r="G9" i="6"/>
  <c r="G10" i="6"/>
  <c r="G11" i="6"/>
  <c r="G12" i="6"/>
  <c r="G13" i="6"/>
  <c r="G14" i="6"/>
  <c r="G15" i="6"/>
  <c r="G16" i="6"/>
  <c r="G17" i="6"/>
  <c r="G5" i="6"/>
  <c r="G5"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A2" i="9"/>
  <c r="Y1" i="9"/>
  <c r="F17" i="9" s="1"/>
  <c r="G17" i="9" s="1"/>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2" i="8"/>
  <c r="Y1" i="8"/>
  <c r="F17" i="8" s="1"/>
  <c r="A32" i="7"/>
  <c r="A31" i="7"/>
  <c r="A30" i="7"/>
  <c r="A29" i="7"/>
  <c r="A28" i="7"/>
  <c r="A27" i="7"/>
  <c r="A26" i="7"/>
  <c r="A25" i="7"/>
  <c r="A24" i="7"/>
  <c r="A23" i="7"/>
  <c r="A22" i="7"/>
  <c r="A21" i="7"/>
  <c r="A20" i="7"/>
  <c r="A19" i="7"/>
  <c r="A18" i="7"/>
  <c r="F17" i="7"/>
  <c r="F16" i="7" s="1"/>
  <c r="A17" i="7"/>
  <c r="A16" i="7"/>
  <c r="A15" i="7"/>
  <c r="A14" i="7"/>
  <c r="A13" i="7"/>
  <c r="A12" i="7"/>
  <c r="A11" i="7"/>
  <c r="A10" i="7"/>
  <c r="A9" i="7"/>
  <c r="A8" i="7"/>
  <c r="A7" i="7"/>
  <c r="A6" i="7"/>
  <c r="A5" i="7"/>
  <c r="A4" i="7"/>
  <c r="A3" i="7"/>
  <c r="A2" i="7"/>
  <c r="Y1" i="7"/>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A2" i="6"/>
  <c r="Y1" i="6"/>
  <c r="F17" i="6" s="1"/>
  <c r="F15" i="5"/>
  <c r="F14" i="5" s="1"/>
  <c r="F13" i="5" s="1"/>
  <c r="F12" i="5" s="1"/>
  <c r="F11" i="5" s="1"/>
  <c r="F10" i="5" s="1"/>
  <c r="F9" i="5" s="1"/>
  <c r="F8" i="5" s="1"/>
  <c r="F7" i="5" s="1"/>
  <c r="F6" i="5" s="1"/>
  <c r="F5" i="5" s="1"/>
  <c r="F17" i="5"/>
  <c r="Y1"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2" i="4"/>
  <c r="F16" i="9" l="1"/>
  <c r="G16" i="9" s="1"/>
  <c r="F16" i="8"/>
  <c r="F15" i="7"/>
  <c r="F16" i="6"/>
  <c r="F16" i="5"/>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 r="Y1" i="1"/>
  <c r="F18" i="1" s="1"/>
  <c r="F15" i="9" l="1"/>
  <c r="G15" i="9" s="1"/>
  <c r="F15" i="8"/>
  <c r="F14" i="7"/>
  <c r="F15" i="6"/>
  <c r="F17" i="1"/>
  <c r="F14" i="9" l="1"/>
  <c r="G14" i="9" s="1"/>
  <c r="F14" i="8"/>
  <c r="F13" i="7"/>
  <c r="F14" i="6"/>
  <c r="F16" i="1"/>
  <c r="F13" i="9" l="1"/>
  <c r="G13" i="9" s="1"/>
  <c r="F13" i="8"/>
  <c r="F12" i="7"/>
  <c r="F13" i="6"/>
  <c r="F15" i="1"/>
  <c r="F12" i="9" l="1"/>
  <c r="G12" i="9" s="1"/>
  <c r="F12" i="8"/>
  <c r="F11" i="7"/>
  <c r="F12" i="6"/>
  <c r="F14" i="1"/>
  <c r="F11" i="9" l="1"/>
  <c r="G11" i="9" s="1"/>
  <c r="F11" i="8"/>
  <c r="F10" i="7"/>
  <c r="F11" i="6"/>
  <c r="F13" i="1"/>
  <c r="F10" i="9" l="1"/>
  <c r="G10" i="9" s="1"/>
  <c r="F10" i="8"/>
  <c r="F9" i="7"/>
  <c r="F10" i="6"/>
  <c r="F12" i="1"/>
  <c r="F9" i="9" l="1"/>
  <c r="G9" i="9" s="1"/>
  <c r="F9" i="8"/>
  <c r="F8" i="7"/>
  <c r="F9" i="6"/>
  <c r="F11" i="1"/>
  <c r="F8" i="9" l="1"/>
  <c r="G8" i="9" s="1"/>
  <c r="F8" i="8"/>
  <c r="F7" i="7"/>
  <c r="F8" i="6"/>
  <c r="F10" i="1"/>
  <c r="F7" i="9" l="1"/>
  <c r="G7" i="9" s="1"/>
  <c r="F7" i="8"/>
  <c r="F6" i="7"/>
  <c r="F7" i="6"/>
  <c r="F9" i="1"/>
  <c r="F6" i="9" l="1"/>
  <c r="G6" i="9" s="1"/>
  <c r="F6" i="8"/>
  <c r="F5" i="7"/>
  <c r="F6" i="6"/>
  <c r="F8" i="1"/>
  <c r="F5" i="9" l="1"/>
  <c r="F5" i="8"/>
  <c r="F5" i="6"/>
  <c r="F7" i="1"/>
  <c r="F6" i="1" l="1"/>
</calcChain>
</file>

<file path=xl/sharedStrings.xml><?xml version="1.0" encoding="utf-8"?>
<sst xmlns="http://schemas.openxmlformats.org/spreadsheetml/2006/main" count="430" uniqueCount="36">
  <si>
    <t>Jaar</t>
  </si>
  <si>
    <t>jan</t>
  </si>
  <si>
    <t>Datum</t>
  </si>
  <si>
    <t>Maand</t>
  </si>
  <si>
    <t>feb</t>
  </si>
  <si>
    <t>mrt</t>
  </si>
  <si>
    <t>Omzet</t>
  </si>
  <si>
    <t>apr</t>
  </si>
  <si>
    <t>Jan</t>
  </si>
  <si>
    <t>mei</t>
  </si>
  <si>
    <t>Feb</t>
  </si>
  <si>
    <t>jun</t>
  </si>
  <si>
    <t>Mrt</t>
  </si>
  <si>
    <t>jul</t>
  </si>
  <si>
    <t>Apr</t>
  </si>
  <si>
    <t>aug</t>
  </si>
  <si>
    <t>Mei</t>
  </si>
  <si>
    <t>sep</t>
  </si>
  <si>
    <t>Jun</t>
  </si>
  <si>
    <t>okt</t>
  </si>
  <si>
    <t>Jul</t>
  </si>
  <si>
    <t>nov</t>
  </si>
  <si>
    <t>Aug</t>
  </si>
  <si>
    <t>dec</t>
  </si>
  <si>
    <t>Sep</t>
  </si>
  <si>
    <t>Okt</t>
  </si>
  <si>
    <t>Nov</t>
  </si>
  <si>
    <t>Dec</t>
  </si>
  <si>
    <t>Bestand aanpassen,</t>
  </si>
  <si>
    <t>een bestand op maat of</t>
  </si>
  <si>
    <t>een cursus op locatie?</t>
  </si>
  <si>
    <t>Neem contact op via:</t>
  </si>
  <si>
    <t>*</t>
  </si>
  <si>
    <t>info@terzake-excel.nl</t>
  </si>
  <si>
    <t>(</t>
  </si>
  <si>
    <t>0317 200 009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</si>
</sst>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_ ;_ &quot;€&quot;\ * \-#,##0_ ;_ &quot;€&quot;\ * &quot;-&quot;??_ ;_ @_ "/>
    <numFmt numFmtId="165" formatCode="mmm\ yyyy"/>
  </numFmts>
  <fonts count="9" x14ac:knownFonts="1">
    <font>
      <sz val="11"/>
      <color theme="1"/>
      <name val="Aptos Narrow"/>
      <family val="2"/>
      <scheme val="minor"/>
    </font>
    <font>
      <sz val="11"/>
      <color theme="1"/>
      <name val="Montserrat"/>
    </font>
    <font>
      <b/>
      <sz val="11"/>
      <color theme="0"/>
      <name val="Montserrat"/>
    </font>
    <font>
      <sz val="11"/>
      <color theme="1"/>
      <name val="Aptos Narrow"/>
      <family val="2"/>
      <scheme val="minor"/>
    </font>
    <font>
      <u/>
      <sz val="11"/>
      <color theme="10"/>
      <name val="Aptos Narrow"/>
      <family val="2"/>
      <scheme val="minor"/>
    </font>
    <font>
      <sz val="11"/>
      <color theme="1"/>
      <name val="Wingdings"/>
      <charset val="2"/>
    </font>
    <font>
      <u/>
      <sz val="11"/>
      <name val="Montserrat"/>
    </font>
    <font>
      <sz val="11"/>
      <color theme="1"/>
      <name val="Wingdings 2"/>
      <family val="1"/>
      <charset val="2"/>
    </font>
    <font>
      <sz val="11"/>
      <name val="Montserrat"/>
    </font>
  </fonts>
  <fills count="3">
    <fill>
      <patternFill patternType="none"/>
    </fill>
    <fill>
      <patternFill patternType="gray125"/>
    </fill>
    <fill>
      <patternFill patternType="solid">
        <fgColor rgb="FFE86C47"/>
        <bgColor indexed="64"/>
      </patternFill>
    </fill>
  </fills>
  <borders count="10">
    <border>
      <left/>
      <right/>
      <top/>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6">
    <xf numFmtId="0" fontId="0" fillId="0" borderId="0" xfId="0"/>
    <xf numFmtId="0" fontId="1" fillId="0" borderId="0" xfId="0" applyFont="1"/>
    <xf numFmtId="0" fontId="2" fillId="2" borderId="1" xfId="0" applyFont="1" applyFill="1" applyBorder="1" applyAlignment="1">
      <alignment wrapText="1"/>
    </xf>
    <xf numFmtId="0" fontId="1" fillId="0" borderId="2" xfId="0" applyFont="1" applyBorder="1" applyAlignment="1">
      <alignment horizontal="center"/>
    </xf>
    <xf numFmtId="14" fontId="1" fillId="0" borderId="0" xfId="0" applyNumberFormat="1" applyFont="1"/>
    <xf numFmtId="0" fontId="2" fillId="2" borderId="3" xfId="0" applyFont="1" applyFill="1" applyBorder="1" applyAlignment="1">
      <alignment wrapText="1"/>
    </xf>
    <xf numFmtId="0" fontId="1" fillId="0" borderId="4" xfId="0" applyFont="1" applyBorder="1" applyAlignment="1">
      <alignment horizontal="center"/>
    </xf>
    <xf numFmtId="0" fontId="2" fillId="2" borderId="5" xfId="0" applyFont="1" applyFill="1" applyBorder="1" applyAlignment="1">
      <alignment wrapText="1"/>
    </xf>
    <xf numFmtId="0" fontId="2" fillId="2" borderId="6" xfId="0" applyFont="1" applyFill="1" applyBorder="1" applyAlignment="1">
      <alignment wrapText="1"/>
    </xf>
    <xf numFmtId="0" fontId="2" fillId="2" borderId="7" xfId="0" applyFont="1" applyFill="1" applyBorder="1" applyAlignment="1">
      <alignment wrapText="1"/>
    </xf>
    <xf numFmtId="164" fontId="1" fillId="0" borderId="0" xfId="0" applyNumberFormat="1" applyFont="1"/>
    <xf numFmtId="164" fontId="1" fillId="0" borderId="2" xfId="0" applyNumberFormat="1" applyFont="1" applyBorder="1"/>
    <xf numFmtId="164" fontId="1" fillId="0" borderId="9" xfId="0" applyNumberFormat="1" applyFont="1" applyBorder="1"/>
    <xf numFmtId="164" fontId="1" fillId="0" borderId="4" xfId="0" applyNumberFormat="1" applyFont="1" applyBorder="1"/>
    <xf numFmtId="0" fontId="1" fillId="0" borderId="0" xfId="1" applyFont="1"/>
    <xf numFmtId="0" fontId="1" fillId="0" borderId="0" xfId="1" applyFont="1" applyAlignment="1">
      <alignment horizontal="left"/>
    </xf>
    <xf numFmtId="0" fontId="5" fillId="0" borderId="0" xfId="1" applyFont="1" applyAlignment="1">
      <alignment horizontal="right"/>
    </xf>
    <xf numFmtId="0" fontId="6" fillId="0" borderId="0" xfId="2" applyFont="1"/>
    <xf numFmtId="0" fontId="7" fillId="0" borderId="0" xfId="1" applyFont="1" applyAlignment="1">
      <alignment horizontal="right"/>
    </xf>
    <xf numFmtId="0" fontId="8" fillId="0" borderId="0" xfId="1" applyFont="1"/>
    <xf numFmtId="165" fontId="1" fillId="0" borderId="1" xfId="0" applyNumberFormat="1" applyFont="1" applyBorder="1" applyAlignment="1">
      <alignment horizontal="center"/>
    </xf>
    <xf numFmtId="165" fontId="1" fillId="0" borderId="8" xfId="0" applyNumberFormat="1" applyFont="1" applyBorder="1" applyAlignment="1">
      <alignment horizontal="center"/>
    </xf>
    <xf numFmtId="165" fontId="1" fillId="0" borderId="3" xfId="0" applyNumberFormat="1" applyFont="1" applyBorder="1" applyAlignment="1">
      <alignment horizontal="center"/>
    </xf>
    <xf numFmtId="14" fontId="1" fillId="0" borderId="1" xfId="0" applyNumberFormat="1" applyFont="1" applyBorder="1" applyAlignment="1">
      <alignment horizontal="center"/>
    </xf>
    <xf numFmtId="14" fontId="1" fillId="0" borderId="8" xfId="0" applyNumberFormat="1" applyFont="1" applyBorder="1" applyAlignment="1">
      <alignment horizontal="center"/>
    </xf>
    <xf numFmtId="14" fontId="1" fillId="0" borderId="3" xfId="0" applyNumberFormat="1" applyFont="1" applyBorder="1" applyAlignment="1">
      <alignment horizontal="center"/>
    </xf>
  </cellXfs>
  <cellStyles count="3">
    <cellStyle name="Hyperlink 2" xfId="2" xr:uid="{EBC1B53B-BBD7-4C47-86F6-4412AE86CC2F}"/>
    <cellStyle name="Standaard" xfId="0" builtinId="0"/>
    <cellStyle name="Standaard 2" xfId="1" xr:uid="{6E6F8A96-D03D-49F1-A7AE-BC8E1F8E6E5B}"/>
  </cellStyles>
  <dxfs count="0"/>
  <tableStyles count="0" defaultTableStyle="TableStyleMedium2" defaultPivotStyle="PivotStyleLight16"/>
  <colors>
    <mruColors>
      <color rgb="FFE86C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ontserrat" pitchFamily="2" charset="0"/>
              <a:ea typeface="+mn-ea"/>
              <a:cs typeface="+mn-cs"/>
            </a:defRPr>
          </a:pPr>
          <a:endParaRPr lang="nl-NL"/>
        </a:p>
      </c:txPr>
    </c:title>
    <c:autoTitleDeleted val="0"/>
    <c:plotArea>
      <c:layout/>
      <c:lineChart>
        <c:grouping val="standard"/>
        <c:varyColors val="0"/>
        <c:ser>
          <c:idx val="0"/>
          <c:order val="0"/>
          <c:tx>
            <c:strRef>
              <c:f>'Stap 5'!$G$4</c:f>
              <c:strCache>
                <c:ptCount val="1"/>
                <c:pt idx="0">
                  <c:v>Omzet</c:v>
                </c:pt>
              </c:strCache>
            </c:strRef>
          </c:tx>
          <c:spPr>
            <a:ln w="28575" cap="rnd">
              <a:solidFill>
                <a:schemeClr val="accent1"/>
              </a:solidFill>
              <a:round/>
            </a:ln>
            <a:effectLst/>
          </c:spPr>
          <c:marker>
            <c:symbol val="none"/>
          </c:marker>
          <c:cat>
            <c:numRef>
              <c:f>'Stap 5'!$F$5:$F$17</c:f>
              <c:numCache>
                <c:formatCode>mmm\ yyyy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'Stap 5'!$G$5:$G$17</c:f>
              <c:numCache>
                <c:formatCode>_ "€"\ * #,##0_ ;_ "€"\ * \-#,##0_ ;_ "€"\ * "-"??_ ;_ @_ </c:formatCode>
                <c:ptCount val="13"/>
                <c:pt idx="0">
                  <c:v>502144</c:v>
                </c:pt>
                <c:pt idx="1">
                  <c:v>439450.51980724983</c:v>
                </c:pt>
                <c:pt idx="2">
                  <c:v>446042.27760435856</c:v>
                </c:pt>
                <c:pt idx="3">
                  <c:v>452732.91176842392</c:v>
                </c:pt>
                <c:pt idx="4">
                  <c:v>526412</c:v>
                </c:pt>
                <c:pt idx="5">
                  <c:v>466416.76402662444</c:v>
                </c:pt>
                <c:pt idx="6">
                  <c:v>473413.01548702375</c:v>
                </c:pt>
                <c:pt idx="7">
                  <c:v>524687</c:v>
                </c:pt>
                <c:pt idx="8">
                  <c:v>487721.92388011893</c:v>
                </c:pt>
                <c:pt idx="9">
                  <c:v>495037.75273832068</c:v>
                </c:pt>
                <c:pt idx="10">
                  <c:v>502463.31902939541</c:v>
                </c:pt>
                <c:pt idx="11">
                  <c:v>625472</c:v>
                </c:pt>
                <c:pt idx="12">
                  <c:v>517650.27284705878</c:v>
                </c:pt>
              </c:numCache>
            </c:numRef>
          </c:val>
          <c:smooth val="0"/>
          <c:extLst>
            <c:ext xmlns:c16="http://schemas.microsoft.com/office/drawing/2014/chart" uri="{C3380CC4-5D6E-409C-BE32-E72D297353CC}">
              <c16:uniqueId val="{00000000-06E0-4D7D-9F3E-DABBC3682203}"/>
            </c:ext>
          </c:extLst>
        </c:ser>
        <c:dLbls>
          <c:showLegendKey val="0"/>
          <c:showVal val="0"/>
          <c:showCatName val="0"/>
          <c:showSerName val="0"/>
          <c:showPercent val="0"/>
          <c:showBubbleSize val="0"/>
        </c:dLbls>
        <c:smooth val="0"/>
        <c:axId val="699863720"/>
        <c:axId val="699868040"/>
      </c:lineChart>
      <c:dateAx>
        <c:axId val="699863720"/>
        <c:scaling>
          <c:orientation val="minMax"/>
        </c:scaling>
        <c:delete val="0"/>
        <c:axPos val="b"/>
        <c:numFmt formatCode="mmm\ 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ontserrat" pitchFamily="2" charset="0"/>
                <a:ea typeface="+mn-ea"/>
                <a:cs typeface="+mn-cs"/>
              </a:defRPr>
            </a:pPr>
            <a:endParaRPr lang="nl-NL"/>
          </a:p>
        </c:txPr>
        <c:crossAx val="699868040"/>
        <c:crosses val="autoZero"/>
        <c:auto val="1"/>
        <c:lblOffset val="100"/>
        <c:baseTimeUnit val="months"/>
      </c:dateAx>
      <c:valAx>
        <c:axId val="699868040"/>
        <c:scaling>
          <c:orientation val="minMax"/>
        </c:scaling>
        <c:delete val="0"/>
        <c:axPos val="l"/>
        <c:numFmt formatCode="_ &quot;€&quot;\ * #,##0_ ;_ &quot;€&quot;\ * \-#,##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ontserrat" pitchFamily="2" charset="0"/>
                <a:ea typeface="+mn-ea"/>
                <a:cs typeface="+mn-cs"/>
              </a:defRPr>
            </a:pPr>
            <a:endParaRPr lang="nl-NL"/>
          </a:p>
        </c:txPr>
        <c:crossAx val="699863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b="1">
          <a:latin typeface="Montserrat" pitchFamily="2" charset="0"/>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ontserrat" pitchFamily="2" charset="0"/>
              <a:ea typeface="+mn-ea"/>
              <a:cs typeface="+mn-cs"/>
            </a:defRPr>
          </a:pPr>
          <a:endParaRPr lang="nl-NL"/>
        </a:p>
      </c:txPr>
    </c:title>
    <c:autoTitleDeleted val="0"/>
    <c:plotArea>
      <c:layout/>
      <c:lineChart>
        <c:grouping val="standard"/>
        <c:varyColors val="0"/>
        <c:ser>
          <c:idx val="0"/>
          <c:order val="0"/>
          <c:tx>
            <c:strRef>
              <c:f>'Stap 6'!$G$4</c:f>
              <c:strCache>
                <c:ptCount val="1"/>
                <c:pt idx="0">
                  <c:v>Omzet</c:v>
                </c:pt>
              </c:strCache>
            </c:strRef>
          </c:tx>
          <c:spPr>
            <a:ln w="63500" cap="rnd">
              <a:solidFill>
                <a:srgbClr val="E86C47"/>
              </a:solidFill>
              <a:round/>
            </a:ln>
            <a:effectLst/>
          </c:spPr>
          <c:marker>
            <c:symbol val="none"/>
          </c:marker>
          <c:cat>
            <c:numRef>
              <c:f>'Stap 6'!$F$5:$F$17</c:f>
              <c:numCache>
                <c:formatCode>mmm\ yyyy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'Stap 6'!$G$5:$G$17</c:f>
              <c:numCache>
                <c:formatCode>_ "€"\ * #,##0_ ;_ "€"\ * \-#,##0_ ;_ "€"\ * "-"??_ ;_ @_ </c:formatCode>
                <c:ptCount val="13"/>
                <c:pt idx="0">
                  <c:v>502144</c:v>
                </c:pt>
                <c:pt idx="1">
                  <c:v>439450.51980724983</c:v>
                </c:pt>
                <c:pt idx="2">
                  <c:v>446042.27760435856</c:v>
                </c:pt>
                <c:pt idx="3">
                  <c:v>452732.91176842392</c:v>
                </c:pt>
                <c:pt idx="4">
                  <c:v>526412</c:v>
                </c:pt>
                <c:pt idx="5">
                  <c:v>466416.76402662444</c:v>
                </c:pt>
                <c:pt idx="6">
                  <c:v>473413.01548702375</c:v>
                </c:pt>
                <c:pt idx="7">
                  <c:v>524687</c:v>
                </c:pt>
                <c:pt idx="8">
                  <c:v>487721.92388011893</c:v>
                </c:pt>
                <c:pt idx="9">
                  <c:v>495037.75273832068</c:v>
                </c:pt>
                <c:pt idx="10">
                  <c:v>502463.31902939541</c:v>
                </c:pt>
                <c:pt idx="11">
                  <c:v>625472</c:v>
                </c:pt>
                <c:pt idx="12">
                  <c:v>517650.27284705878</c:v>
                </c:pt>
              </c:numCache>
            </c:numRef>
          </c:val>
          <c:smooth val="0"/>
          <c:extLst>
            <c:ext xmlns:c16="http://schemas.microsoft.com/office/drawing/2014/chart" uri="{C3380CC4-5D6E-409C-BE32-E72D297353CC}">
              <c16:uniqueId val="{00000000-63CA-45B4-88D7-758F47F31AD2}"/>
            </c:ext>
          </c:extLst>
        </c:ser>
        <c:dLbls>
          <c:showLegendKey val="0"/>
          <c:showVal val="0"/>
          <c:showCatName val="0"/>
          <c:showSerName val="0"/>
          <c:showPercent val="0"/>
          <c:showBubbleSize val="0"/>
        </c:dLbls>
        <c:smooth val="0"/>
        <c:axId val="699863720"/>
        <c:axId val="699868040"/>
      </c:lineChart>
      <c:dateAx>
        <c:axId val="699863720"/>
        <c:scaling>
          <c:orientation val="minMax"/>
        </c:scaling>
        <c:delete val="0"/>
        <c:axPos val="b"/>
        <c:numFmt formatCode="mmm\ 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1" i="0" u="none" strike="noStrike" kern="1200" baseline="0">
                <a:solidFill>
                  <a:schemeClr val="tx1">
                    <a:lumMod val="65000"/>
                    <a:lumOff val="35000"/>
                  </a:schemeClr>
                </a:solidFill>
                <a:latin typeface="Montserrat" pitchFamily="2" charset="0"/>
                <a:ea typeface="+mn-ea"/>
                <a:cs typeface="+mn-cs"/>
              </a:defRPr>
            </a:pPr>
            <a:endParaRPr lang="nl-NL"/>
          </a:p>
        </c:txPr>
        <c:crossAx val="699868040"/>
        <c:crosses val="autoZero"/>
        <c:auto val="1"/>
        <c:lblOffset val="100"/>
        <c:baseTimeUnit val="months"/>
      </c:dateAx>
      <c:valAx>
        <c:axId val="699868040"/>
        <c:scaling>
          <c:orientation val="minMax"/>
          <c:min val="300000"/>
        </c:scaling>
        <c:delete val="0"/>
        <c:axPos val="l"/>
        <c:numFmt formatCode="_ &quot;€&quot;\ * #,##0_ ;_ &quot;€&quot;\ * \-#,##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ontserrat" pitchFamily="2" charset="0"/>
                <a:ea typeface="+mn-ea"/>
                <a:cs typeface="+mn-cs"/>
              </a:defRPr>
            </a:pPr>
            <a:endParaRPr lang="nl-NL"/>
          </a:p>
        </c:txPr>
        <c:crossAx val="699863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b="1">
          <a:latin typeface="Montserrat" pitchFamily="2" charset="0"/>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ontserrat" pitchFamily="2" charset="0"/>
              <a:ea typeface="+mn-ea"/>
              <a:cs typeface="+mn-cs"/>
            </a:defRPr>
          </a:pPr>
          <a:endParaRPr lang="nl-NL"/>
        </a:p>
      </c:txPr>
    </c:title>
    <c:autoTitleDeleted val="0"/>
    <c:plotArea>
      <c:layout/>
      <c:lineChart>
        <c:grouping val="standard"/>
        <c:varyColors val="0"/>
        <c:ser>
          <c:idx val="0"/>
          <c:order val="0"/>
          <c:tx>
            <c:strRef>
              <c:f>'Stap 7'!$G$4</c:f>
              <c:strCache>
                <c:ptCount val="1"/>
                <c:pt idx="0">
                  <c:v>Omzet</c:v>
                </c:pt>
              </c:strCache>
            </c:strRef>
          </c:tx>
          <c:spPr>
            <a:ln w="63500" cap="rnd">
              <a:solidFill>
                <a:srgbClr val="E86C47"/>
              </a:solidFill>
              <a:round/>
            </a:ln>
            <a:effectLst/>
          </c:spPr>
          <c:marker>
            <c:symbol val="none"/>
          </c:marker>
          <c:trendline>
            <c:spPr>
              <a:ln w="63500" cap="rnd">
                <a:solidFill>
                  <a:schemeClr val="tx1"/>
                </a:solidFill>
                <a:prstDash val="sysDot"/>
              </a:ln>
              <a:effectLst/>
            </c:spPr>
            <c:trendlineType val="linear"/>
            <c:forward val="6"/>
            <c:dispRSqr val="0"/>
            <c:dispEq val="0"/>
          </c:trendline>
          <c:cat>
            <c:numRef>
              <c:f>'Stap 7'!$F$5:$F$17</c:f>
              <c:numCache>
                <c:formatCode>mmm\ yyyy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'Stap 7'!$G$5:$G$17</c:f>
              <c:numCache>
                <c:formatCode>_ "€"\ * #,##0_ ;_ "€"\ * \-#,##0_ ;_ "€"\ * "-"??_ ;_ @_ </c:formatCode>
                <c:ptCount val="13"/>
                <c:pt idx="0">
                  <c:v>502144</c:v>
                </c:pt>
                <c:pt idx="1">
                  <c:v>439450.51980724983</c:v>
                </c:pt>
                <c:pt idx="2">
                  <c:v>446042.27760435856</c:v>
                </c:pt>
                <c:pt idx="3">
                  <c:v>452732.91176842392</c:v>
                </c:pt>
                <c:pt idx="4">
                  <c:v>526412</c:v>
                </c:pt>
                <c:pt idx="5">
                  <c:v>466416.76402662444</c:v>
                </c:pt>
                <c:pt idx="6">
                  <c:v>473413.01548702375</c:v>
                </c:pt>
                <c:pt idx="7">
                  <c:v>524687</c:v>
                </c:pt>
                <c:pt idx="8">
                  <c:v>487721.92388011893</c:v>
                </c:pt>
                <c:pt idx="9">
                  <c:v>495037.75273832068</c:v>
                </c:pt>
                <c:pt idx="10">
                  <c:v>502463.31902939541</c:v>
                </c:pt>
                <c:pt idx="11">
                  <c:v>625472</c:v>
                </c:pt>
                <c:pt idx="12">
                  <c:v>517650.27284705878</c:v>
                </c:pt>
              </c:numCache>
            </c:numRef>
          </c:val>
          <c:smooth val="0"/>
          <c:extLst>
            <c:ext xmlns:c16="http://schemas.microsoft.com/office/drawing/2014/chart" uri="{C3380CC4-5D6E-409C-BE32-E72D297353CC}">
              <c16:uniqueId val="{00000000-C5E5-406D-8ED4-7C8C4CEC76E7}"/>
            </c:ext>
          </c:extLst>
        </c:ser>
        <c:dLbls>
          <c:showLegendKey val="0"/>
          <c:showVal val="0"/>
          <c:showCatName val="0"/>
          <c:showSerName val="0"/>
          <c:showPercent val="0"/>
          <c:showBubbleSize val="0"/>
        </c:dLbls>
        <c:smooth val="0"/>
        <c:axId val="699863720"/>
        <c:axId val="699868040"/>
      </c:lineChart>
      <c:dateAx>
        <c:axId val="699863720"/>
        <c:scaling>
          <c:orientation val="minMax"/>
        </c:scaling>
        <c:delete val="0"/>
        <c:axPos val="b"/>
        <c:numFmt formatCode="mmm\ 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1" i="0" u="none" strike="noStrike" kern="1200" baseline="0">
                <a:solidFill>
                  <a:schemeClr val="tx1">
                    <a:lumMod val="65000"/>
                    <a:lumOff val="35000"/>
                  </a:schemeClr>
                </a:solidFill>
                <a:latin typeface="Montserrat" pitchFamily="2" charset="0"/>
                <a:ea typeface="+mn-ea"/>
                <a:cs typeface="+mn-cs"/>
              </a:defRPr>
            </a:pPr>
            <a:endParaRPr lang="nl-NL"/>
          </a:p>
        </c:txPr>
        <c:crossAx val="699868040"/>
        <c:crosses val="autoZero"/>
        <c:auto val="1"/>
        <c:lblOffset val="100"/>
        <c:baseTimeUnit val="months"/>
      </c:dateAx>
      <c:valAx>
        <c:axId val="699868040"/>
        <c:scaling>
          <c:orientation val="minMax"/>
          <c:min val="300000"/>
        </c:scaling>
        <c:delete val="0"/>
        <c:axPos val="l"/>
        <c:numFmt formatCode="_ &quot;€&quot;\ * #,##0_ ;_ &quot;€&quot;\ * \-#,##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ontserrat" pitchFamily="2" charset="0"/>
                <a:ea typeface="+mn-ea"/>
                <a:cs typeface="+mn-cs"/>
              </a:defRPr>
            </a:pPr>
            <a:endParaRPr lang="nl-NL"/>
          </a:p>
        </c:txPr>
        <c:crossAx val="699863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b="1">
          <a:latin typeface="Montserrat" pitchFamily="2" charset="0"/>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ontserrat" pitchFamily="2" charset="0"/>
              <a:ea typeface="+mn-ea"/>
              <a:cs typeface="+mn-cs"/>
            </a:defRPr>
          </a:pPr>
          <a:endParaRPr lang="nl-NL"/>
        </a:p>
      </c:txPr>
    </c:title>
    <c:autoTitleDeleted val="0"/>
    <c:plotArea>
      <c:layout/>
      <c:lineChart>
        <c:grouping val="standard"/>
        <c:varyColors val="0"/>
        <c:ser>
          <c:idx val="0"/>
          <c:order val="0"/>
          <c:tx>
            <c:strRef>
              <c:f>Forecast!$G$5</c:f>
              <c:strCache>
                <c:ptCount val="1"/>
                <c:pt idx="0">
                  <c:v>Omzet</c:v>
                </c:pt>
              </c:strCache>
            </c:strRef>
          </c:tx>
          <c:spPr>
            <a:ln w="63500" cap="rnd">
              <a:solidFill>
                <a:srgbClr val="E86C47"/>
              </a:solidFill>
              <a:round/>
            </a:ln>
            <a:effectLst/>
          </c:spPr>
          <c:marker>
            <c:symbol val="none"/>
          </c:marker>
          <c:trendline>
            <c:spPr>
              <a:ln w="19050" cap="rnd">
                <a:solidFill>
                  <a:schemeClr val="accent1"/>
                </a:solidFill>
                <a:prstDash val="sysDot"/>
              </a:ln>
              <a:effectLst/>
            </c:spPr>
            <c:trendlineType val="linear"/>
            <c:dispRSqr val="0"/>
            <c:dispEq val="0"/>
          </c:trendline>
          <c:trendline>
            <c:spPr>
              <a:ln w="63500" cap="rnd">
                <a:solidFill>
                  <a:srgbClr val="707072">
                    <a:alpha val="50000"/>
                  </a:srgbClr>
                </a:solidFill>
                <a:prstDash val="sysDot"/>
              </a:ln>
              <a:effectLst/>
            </c:spPr>
            <c:trendlineType val="linear"/>
            <c:forward val="5"/>
            <c:dispRSqr val="0"/>
            <c:dispEq val="0"/>
          </c:trendline>
          <c:cat>
            <c:numRef>
              <c:f>Forecast!$F$6:$F$18</c:f>
              <c:numCache>
                <c:formatCode>mmm\ yyyy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Forecast!$G$6:$G$18</c:f>
              <c:numCache>
                <c:formatCode>_ "€"\ * #,##0_ ;_ "€"\ * \-#,##0_ ;_ "€"\ * "-"??_ ;_ @_ </c:formatCode>
                <c:ptCount val="13"/>
                <c:pt idx="0">
                  <c:v>502144</c:v>
                </c:pt>
                <c:pt idx="1">
                  <c:v>439450.51980724983</c:v>
                </c:pt>
                <c:pt idx="2">
                  <c:v>446042.27760435856</c:v>
                </c:pt>
                <c:pt idx="3">
                  <c:v>452732.91176842392</c:v>
                </c:pt>
                <c:pt idx="4">
                  <c:v>526412</c:v>
                </c:pt>
                <c:pt idx="5">
                  <c:v>466416.76402662444</c:v>
                </c:pt>
                <c:pt idx="6">
                  <c:v>473413.01548702375</c:v>
                </c:pt>
                <c:pt idx="7">
                  <c:v>524687</c:v>
                </c:pt>
                <c:pt idx="8">
                  <c:v>487721.92388011893</c:v>
                </c:pt>
                <c:pt idx="9">
                  <c:v>495037.75273832068</c:v>
                </c:pt>
                <c:pt idx="10">
                  <c:v>502463.31902939541</c:v>
                </c:pt>
                <c:pt idx="11">
                  <c:v>625472</c:v>
                </c:pt>
                <c:pt idx="12">
                  <c:v>517650.27284705878</c:v>
                </c:pt>
              </c:numCache>
            </c:numRef>
          </c:val>
          <c:smooth val="0"/>
          <c:extLst>
            <c:ext xmlns:c16="http://schemas.microsoft.com/office/drawing/2014/chart" uri="{C3380CC4-5D6E-409C-BE32-E72D297353CC}">
              <c16:uniqueId val="{00000002-C1C1-434F-97F1-61CEEB84F3E4}"/>
            </c:ext>
          </c:extLst>
        </c:ser>
        <c:dLbls>
          <c:showLegendKey val="0"/>
          <c:showVal val="0"/>
          <c:showCatName val="0"/>
          <c:showSerName val="0"/>
          <c:showPercent val="0"/>
          <c:showBubbleSize val="0"/>
        </c:dLbls>
        <c:smooth val="0"/>
        <c:axId val="363552736"/>
        <c:axId val="363552016"/>
      </c:lineChart>
      <c:dateAx>
        <c:axId val="363552736"/>
        <c:scaling>
          <c:orientation val="minMax"/>
        </c:scaling>
        <c:delete val="0"/>
        <c:axPos val="b"/>
        <c:numFmt formatCode="mmm\ 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baseline="0">
                <a:solidFill>
                  <a:schemeClr val="tx1">
                    <a:lumMod val="65000"/>
                    <a:lumOff val="35000"/>
                  </a:schemeClr>
                </a:solidFill>
                <a:latin typeface="Montserrat" pitchFamily="2" charset="0"/>
                <a:ea typeface="+mn-ea"/>
                <a:cs typeface="+mn-cs"/>
              </a:defRPr>
            </a:pPr>
            <a:endParaRPr lang="nl-NL"/>
          </a:p>
        </c:txPr>
        <c:crossAx val="363552016"/>
        <c:crosses val="autoZero"/>
        <c:auto val="1"/>
        <c:lblOffset val="100"/>
        <c:baseTimeUnit val="months"/>
      </c:dateAx>
      <c:valAx>
        <c:axId val="363552016"/>
        <c:scaling>
          <c:orientation val="minMax"/>
          <c:min val="300000"/>
        </c:scaling>
        <c:delete val="0"/>
        <c:axPos val="l"/>
        <c:numFmt formatCode="_ &quot;€&quot;\ * #,##0_ ;_ &quot;€&quot;\ * \-#,##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ontserrat" pitchFamily="2" charset="0"/>
                <a:ea typeface="+mn-ea"/>
                <a:cs typeface="+mn-cs"/>
              </a:defRPr>
            </a:pPr>
            <a:endParaRPr lang="nl-NL"/>
          </a:p>
        </c:txPr>
        <c:crossAx val="363552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ontserrat" pitchFamily="2" charset="0"/>
        </a:defRPr>
      </a:pPr>
      <a:endParaRPr lang="nl-N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terzake-excel.nl/excel-cursus-op-locatie/" TargetMode="External"/><Relationship Id="rId2" Type="http://schemas.openxmlformats.org/officeDocument/2006/relationships/image" Target="../media/image1.jpeg"/><Relationship Id="rId1" Type="http://schemas.openxmlformats.org/officeDocument/2006/relationships/hyperlink" Target="https://terzake-excel.nl" TargetMode="External"/><Relationship Id="rId6" Type="http://schemas.openxmlformats.org/officeDocument/2006/relationships/hyperlink" Target="https://www.terzake-excel.nl/training-macros-en-vba-in-excel/" TargetMode="External"/><Relationship Id="rId5" Type="http://schemas.openxmlformats.org/officeDocument/2006/relationships/hyperlink" Target="https://www.terzake-excel.nl/training-gevorderden-excel/" TargetMode="External"/><Relationship Id="rId4" Type="http://schemas.openxmlformats.org/officeDocument/2006/relationships/hyperlink" Target="https://www.terzake-excel.nl/training-basis-excel/"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95250</xdr:rowOff>
    </xdr:from>
    <xdr:to>
      <xdr:col>13</xdr:col>
      <xdr:colOff>367665</xdr:colOff>
      <xdr:row>5</xdr:row>
      <xdr:rowOff>168647</xdr:rowOff>
    </xdr:to>
    <xdr:pic>
      <xdr:nvPicPr>
        <xdr:cNvPr id="2" name="Afbeelding 1">
          <a:hlinkClick xmlns:r="http://schemas.openxmlformats.org/officeDocument/2006/relationships" r:id="rId1"/>
          <a:extLst>
            <a:ext uri="{FF2B5EF4-FFF2-40B4-BE49-F238E27FC236}">
              <a16:creationId xmlns:a16="http://schemas.microsoft.com/office/drawing/2014/main" id="{153F8EFB-E693-40C6-8FB8-1A0CF5045C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49240" y="95250"/>
          <a:ext cx="2745105" cy="1140197"/>
        </a:xfrm>
        <a:prstGeom prst="rect">
          <a:avLst/>
        </a:prstGeom>
      </xdr:spPr>
    </xdr:pic>
    <xdr:clientData/>
  </xdr:twoCellAnchor>
  <xdr:twoCellAnchor>
    <xdr:from>
      <xdr:col>0</xdr:col>
      <xdr:colOff>152400</xdr:colOff>
      <xdr:row>0</xdr:row>
      <xdr:rowOff>114298</xdr:rowOff>
    </xdr:from>
    <xdr:to>
      <xdr:col>8</xdr:col>
      <xdr:colOff>443865</xdr:colOff>
      <xdr:row>14</xdr:row>
      <xdr:rowOff>30479</xdr:rowOff>
    </xdr:to>
    <xdr:sp macro="" textlink="">
      <xdr:nvSpPr>
        <xdr:cNvPr id="3" name="Rechthoek: afgeronde hoeken 2">
          <a:extLst>
            <a:ext uri="{FF2B5EF4-FFF2-40B4-BE49-F238E27FC236}">
              <a16:creationId xmlns:a16="http://schemas.microsoft.com/office/drawing/2014/main" id="{8C1A48A0-9B7A-405D-BD0F-63C1A3010DBD}"/>
            </a:ext>
          </a:extLst>
        </xdr:cNvPr>
        <xdr:cNvSpPr/>
      </xdr:nvSpPr>
      <xdr:spPr>
        <a:xfrm>
          <a:off x="152400" y="114298"/>
          <a:ext cx="5046345" cy="2903221"/>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600" baseline="0">
              <a:solidFill>
                <a:sysClr val="windowText" lastClr="000000"/>
              </a:solidFill>
              <a:latin typeface="Montserrat" pitchFamily="2" charset="0"/>
            </a:rPr>
            <a:t>In dit bestand hebben we stap voor stap uitgelegd hoe je in Excel een rollende grafiek met trandlijn kunt maken.</a:t>
          </a:r>
        </a:p>
        <a:p>
          <a:pPr algn="l"/>
          <a:endParaRPr lang="nl-NL" sz="1600" baseline="0">
            <a:solidFill>
              <a:sysClr val="windowText" lastClr="000000"/>
            </a:solidFill>
            <a:latin typeface="Montserrat" pitchFamily="2" charset="0"/>
          </a:endParaRPr>
        </a:p>
        <a:p>
          <a:pPr algn="l"/>
          <a:r>
            <a:rPr lang="nl-NL" sz="1600" baseline="0">
              <a:solidFill>
                <a:sysClr val="windowText" lastClr="000000"/>
              </a:solidFill>
              <a:latin typeface="Montserrat" pitchFamily="2" charset="0"/>
            </a:rPr>
            <a:t>Dit hebben we uitgelegd in de werkbladen tussen Home en Forescast.</a:t>
          </a:r>
        </a:p>
        <a:p>
          <a:pPr algn="l"/>
          <a:endParaRPr lang="nl-NL" sz="1600" baseline="0">
            <a:solidFill>
              <a:sysClr val="windowText" lastClr="000000"/>
            </a:solidFill>
            <a:effectLst/>
            <a:latin typeface="Montserrat" pitchFamily="2" charset="0"/>
          </a:endParaRPr>
        </a:p>
        <a:p>
          <a:pPr algn="l"/>
          <a:r>
            <a:rPr lang="nl-NL" sz="1600" baseline="0">
              <a:solidFill>
                <a:sysClr val="windowText" lastClr="000000"/>
              </a:solidFill>
              <a:effectLst/>
              <a:latin typeface="Montserrat" pitchFamily="2" charset="0"/>
            </a:rPr>
            <a:t>De getoonde werkwijze is opgesteld in Excelversie 365, het kan zijn dat je in andere versie sommige formules moet aanpassen.</a:t>
          </a:r>
        </a:p>
        <a:p>
          <a:pPr algn="l"/>
          <a:endParaRPr lang="nl-NL" sz="1600">
            <a:solidFill>
              <a:sysClr val="windowText" lastClr="000000"/>
            </a:solidFill>
            <a:effectLst/>
            <a:latin typeface="Montserrat" pitchFamily="2" charset="0"/>
          </a:endParaRPr>
        </a:p>
        <a:p>
          <a:pPr algn="l"/>
          <a:endParaRPr lang="nl-NL" sz="1600" baseline="0">
            <a:solidFill>
              <a:sysClr val="windowText" lastClr="000000"/>
            </a:solidFill>
            <a:latin typeface="Montserrat" pitchFamily="2" charset="0"/>
          </a:endParaRPr>
        </a:p>
      </xdr:txBody>
    </xdr:sp>
    <xdr:clientData/>
  </xdr:twoCellAnchor>
  <xdr:twoCellAnchor>
    <xdr:from>
      <xdr:col>0</xdr:col>
      <xdr:colOff>205740</xdr:colOff>
      <xdr:row>15</xdr:row>
      <xdr:rowOff>38100</xdr:rowOff>
    </xdr:from>
    <xdr:to>
      <xdr:col>3</xdr:col>
      <xdr:colOff>484935</xdr:colOff>
      <xdr:row>17</xdr:row>
      <xdr:rowOff>34291</xdr:rowOff>
    </xdr:to>
    <xdr:sp macro="" textlink="">
      <xdr:nvSpPr>
        <xdr:cNvPr id="4" name="Rechthoek: afgeronde hoeken 3">
          <a:hlinkClick xmlns:r="http://schemas.openxmlformats.org/officeDocument/2006/relationships" r:id="rId3"/>
          <a:extLst>
            <a:ext uri="{FF2B5EF4-FFF2-40B4-BE49-F238E27FC236}">
              <a16:creationId xmlns:a16="http://schemas.microsoft.com/office/drawing/2014/main" id="{28F32D3E-C16E-4E35-A745-48A8CCF3035D}"/>
            </a:ext>
          </a:extLst>
        </xdr:cNvPr>
        <xdr:cNvSpPr/>
      </xdr:nvSpPr>
      <xdr:spPr>
        <a:xfrm>
          <a:off x="205740" y="3238500"/>
          <a:ext cx="2062275" cy="422911"/>
        </a:xfrm>
        <a:prstGeom prst="roundRect">
          <a:avLst/>
        </a:prstGeom>
        <a:solidFill>
          <a:srgbClr val="E86C47"/>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baseline="0">
              <a:solidFill>
                <a:schemeClr val="bg1"/>
              </a:solidFill>
              <a:latin typeface="Montserrat" pitchFamily="2" charset="0"/>
            </a:rPr>
            <a:t>Cursus op locatie</a:t>
          </a:r>
          <a:endParaRPr lang="nl-NL" b="1">
            <a:solidFill>
              <a:schemeClr val="bg1"/>
            </a:solidFill>
            <a:effectLst/>
            <a:latin typeface="Montserrat" pitchFamily="2" charset="0"/>
          </a:endParaRPr>
        </a:p>
        <a:p>
          <a:pPr algn="ctr"/>
          <a:endParaRPr lang="nl-NL" sz="1100" b="1" baseline="0">
            <a:solidFill>
              <a:schemeClr val="bg1"/>
            </a:solidFill>
            <a:latin typeface="Montserrat" pitchFamily="2" charset="0"/>
          </a:endParaRPr>
        </a:p>
      </xdr:txBody>
    </xdr:sp>
    <xdr:clientData/>
  </xdr:twoCellAnchor>
  <xdr:twoCellAnchor>
    <xdr:from>
      <xdr:col>4</xdr:col>
      <xdr:colOff>483236</xdr:colOff>
      <xdr:row>15</xdr:row>
      <xdr:rowOff>38100</xdr:rowOff>
    </xdr:from>
    <xdr:to>
      <xdr:col>8</xdr:col>
      <xdr:colOff>475298</xdr:colOff>
      <xdr:row>17</xdr:row>
      <xdr:rowOff>34291</xdr:rowOff>
    </xdr:to>
    <xdr:sp macro="" textlink="">
      <xdr:nvSpPr>
        <xdr:cNvPr id="5" name="Rechthoek: afgeronde hoeken 4">
          <a:hlinkClick xmlns:r="http://schemas.openxmlformats.org/officeDocument/2006/relationships" r:id="rId4" tooltip="Training basis Excel"/>
          <a:extLst>
            <a:ext uri="{FF2B5EF4-FFF2-40B4-BE49-F238E27FC236}">
              <a16:creationId xmlns:a16="http://schemas.microsoft.com/office/drawing/2014/main" id="{8044C4DE-17DD-45AD-ABB2-72B3F3A94E7A}"/>
            </a:ext>
          </a:extLst>
        </xdr:cNvPr>
        <xdr:cNvSpPr/>
      </xdr:nvSpPr>
      <xdr:spPr>
        <a:xfrm>
          <a:off x="2860676" y="3238500"/>
          <a:ext cx="2369502" cy="422911"/>
        </a:xfrm>
        <a:prstGeom prst="roundRect">
          <a:avLst/>
        </a:prstGeom>
        <a:solidFill>
          <a:srgbClr val="E86C47"/>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baseline="0">
              <a:solidFill>
                <a:schemeClr val="bg1"/>
              </a:solidFill>
              <a:effectLst/>
              <a:latin typeface="Montserrat" pitchFamily="2" charset="0"/>
            </a:rPr>
            <a:t>Training basis Excel</a:t>
          </a:r>
          <a:endParaRPr lang="nl-NL" b="1">
            <a:solidFill>
              <a:schemeClr val="bg1"/>
            </a:solidFill>
            <a:effectLst/>
            <a:latin typeface="Montserrat" pitchFamily="2" charset="0"/>
          </a:endParaRPr>
        </a:p>
        <a:p>
          <a:pPr algn="ctr"/>
          <a:endParaRPr lang="nl-NL" sz="1100" b="1" baseline="0">
            <a:solidFill>
              <a:schemeClr val="bg1"/>
            </a:solidFill>
            <a:latin typeface="Montserrat" pitchFamily="2" charset="0"/>
          </a:endParaRPr>
        </a:p>
      </xdr:txBody>
    </xdr:sp>
    <xdr:clientData/>
  </xdr:twoCellAnchor>
  <xdr:twoCellAnchor>
    <xdr:from>
      <xdr:col>4</xdr:col>
      <xdr:colOff>483236</xdr:colOff>
      <xdr:row>17</xdr:row>
      <xdr:rowOff>192405</xdr:rowOff>
    </xdr:from>
    <xdr:to>
      <xdr:col>8</xdr:col>
      <xdr:colOff>475298</xdr:colOff>
      <xdr:row>19</xdr:row>
      <xdr:rowOff>188596</xdr:rowOff>
    </xdr:to>
    <xdr:sp macro="" textlink="">
      <xdr:nvSpPr>
        <xdr:cNvPr id="6" name="Rechthoek: afgeronde hoeken 5">
          <a:hlinkClick xmlns:r="http://schemas.openxmlformats.org/officeDocument/2006/relationships" r:id="rId5"/>
          <a:extLst>
            <a:ext uri="{FF2B5EF4-FFF2-40B4-BE49-F238E27FC236}">
              <a16:creationId xmlns:a16="http://schemas.microsoft.com/office/drawing/2014/main" id="{EF41A89D-714E-4778-BDEA-07DBC89CBDFF}"/>
            </a:ext>
          </a:extLst>
        </xdr:cNvPr>
        <xdr:cNvSpPr/>
      </xdr:nvSpPr>
      <xdr:spPr>
        <a:xfrm>
          <a:off x="2860676" y="3819525"/>
          <a:ext cx="2369502" cy="422911"/>
        </a:xfrm>
        <a:prstGeom prst="roundRect">
          <a:avLst/>
        </a:prstGeom>
        <a:solidFill>
          <a:srgbClr val="E86C47"/>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baseline="0">
              <a:solidFill>
                <a:schemeClr val="bg1"/>
              </a:solidFill>
              <a:effectLst/>
              <a:latin typeface="Montserrat" pitchFamily="2" charset="0"/>
            </a:rPr>
            <a:t>Training gevorderden Excel</a:t>
          </a:r>
          <a:endParaRPr lang="nl-NL" b="1">
            <a:solidFill>
              <a:schemeClr val="bg1"/>
            </a:solidFill>
            <a:effectLst/>
            <a:latin typeface="Montserrat" pitchFamily="2" charset="0"/>
          </a:endParaRPr>
        </a:p>
        <a:p>
          <a:pPr algn="ctr"/>
          <a:endParaRPr lang="nl-NL" sz="1100" b="1" baseline="0">
            <a:solidFill>
              <a:schemeClr val="bg1"/>
            </a:solidFill>
            <a:latin typeface="Montserrat" pitchFamily="2" charset="0"/>
          </a:endParaRPr>
        </a:p>
      </xdr:txBody>
    </xdr:sp>
    <xdr:clientData/>
  </xdr:twoCellAnchor>
  <xdr:twoCellAnchor>
    <xdr:from>
      <xdr:col>4</xdr:col>
      <xdr:colOff>483236</xdr:colOff>
      <xdr:row>20</xdr:row>
      <xdr:rowOff>133351</xdr:rowOff>
    </xdr:from>
    <xdr:to>
      <xdr:col>8</xdr:col>
      <xdr:colOff>475298</xdr:colOff>
      <xdr:row>22</xdr:row>
      <xdr:rowOff>129542</xdr:rowOff>
    </xdr:to>
    <xdr:sp macro="" textlink="">
      <xdr:nvSpPr>
        <xdr:cNvPr id="7" name="Rechthoek: afgeronde hoeken 6">
          <a:hlinkClick xmlns:r="http://schemas.openxmlformats.org/officeDocument/2006/relationships" r:id="rId6"/>
          <a:extLst>
            <a:ext uri="{FF2B5EF4-FFF2-40B4-BE49-F238E27FC236}">
              <a16:creationId xmlns:a16="http://schemas.microsoft.com/office/drawing/2014/main" id="{CC438EFF-984A-464B-990A-535AEFE25827}"/>
            </a:ext>
          </a:extLst>
        </xdr:cNvPr>
        <xdr:cNvSpPr/>
      </xdr:nvSpPr>
      <xdr:spPr>
        <a:xfrm>
          <a:off x="2860676" y="4400551"/>
          <a:ext cx="2369502" cy="422911"/>
        </a:xfrm>
        <a:prstGeom prst="roundRect">
          <a:avLst/>
        </a:prstGeom>
        <a:solidFill>
          <a:srgbClr val="E86C47"/>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baseline="0">
              <a:solidFill>
                <a:schemeClr val="bg1"/>
              </a:solidFill>
              <a:effectLst/>
              <a:latin typeface="Montserrat" pitchFamily="2" charset="0"/>
            </a:rPr>
            <a:t>Training Macro's en VBA</a:t>
          </a:r>
          <a:endParaRPr lang="nl-NL" sz="1100" b="1" baseline="0">
            <a:solidFill>
              <a:schemeClr val="bg1"/>
            </a:solidFill>
            <a:latin typeface="Montserrat" pitchFamily="2"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0.75065</cdr:x>
      <cdr:y>1.91024E-7</cdr:y>
    </cdr:from>
    <cdr:to>
      <cdr:x>1</cdr:x>
      <cdr:y>0.12664</cdr:y>
    </cdr:to>
    <cdr:pic>
      <cdr:nvPicPr>
        <cdr:cNvPr id="3" name="Afbeelding 2">
          <a:extLst xmlns:a="http://schemas.openxmlformats.org/drawingml/2006/main">
            <a:ext uri="{FF2B5EF4-FFF2-40B4-BE49-F238E27FC236}">
              <a16:creationId xmlns:a16="http://schemas.microsoft.com/office/drawing/2014/main" id="{01C548E9-A7AC-442D-5213-92FFCEFFE18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81500" y="1"/>
          <a:ext cx="1455420" cy="662939"/>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4</xdr:col>
      <xdr:colOff>701040</xdr:colOff>
      <xdr:row>5</xdr:row>
      <xdr:rowOff>76200</xdr:rowOff>
    </xdr:from>
    <xdr:to>
      <xdr:col>11</xdr:col>
      <xdr:colOff>504825</xdr:colOff>
      <xdr:row>23</xdr:row>
      <xdr:rowOff>45720</xdr:rowOff>
    </xdr:to>
    <xdr:sp macro="" textlink="">
      <xdr:nvSpPr>
        <xdr:cNvPr id="3" name="Rechthoek: afgeronde hoeken 2">
          <a:extLst>
            <a:ext uri="{FF2B5EF4-FFF2-40B4-BE49-F238E27FC236}">
              <a16:creationId xmlns:a16="http://schemas.microsoft.com/office/drawing/2014/main" id="{CDFD2853-CA08-4457-A249-5E99415F8B3B}"/>
            </a:ext>
          </a:extLst>
        </xdr:cNvPr>
        <xdr:cNvSpPr/>
      </xdr:nvSpPr>
      <xdr:spPr>
        <a:xfrm>
          <a:off x="3223260" y="1158240"/>
          <a:ext cx="5046345" cy="381000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latin typeface="Montserrat" pitchFamily="2" charset="0"/>
            </a:rPr>
            <a:t>Allereerst maken we een tabel op waar we de grafiek op willen baseren. In ons voorbeeld zijn dit 'hard' ingevulde gegevens, maar je kunt hier ook met een sommen.als formule berekeningen maken uit andere datasets.</a:t>
          </a:r>
        </a:p>
        <a:p>
          <a:pPr algn="l"/>
          <a:endParaRPr lang="nl-NL" sz="1200" baseline="0">
            <a:solidFill>
              <a:sysClr val="windowText" lastClr="000000"/>
            </a:solidFill>
            <a:effectLst/>
            <a:latin typeface="Montserrat" pitchFamily="2" charset="0"/>
          </a:endParaRPr>
        </a:p>
        <a:p>
          <a:pPr algn="l"/>
          <a:r>
            <a:rPr lang="nl-NL" sz="1200" baseline="0">
              <a:solidFill>
                <a:sysClr val="windowText" lastClr="000000"/>
              </a:solidFill>
              <a:effectLst/>
              <a:latin typeface="Montserrat" pitchFamily="2" charset="0"/>
            </a:rPr>
            <a:t>De tabel met Datum, Jaar, Maand en Omzet zouden we ook op een ander werkblad kunnen plaatsen, voor het overzicht heb ik deze nu hier gezet.</a:t>
          </a:r>
        </a:p>
        <a:p>
          <a:endParaRPr lang="nl-NL" sz="1200">
            <a:solidFill>
              <a:sysClr val="windowText" lastClr="000000"/>
            </a:solidFill>
            <a:effectLst/>
            <a:latin typeface="Montserrat" pitchFamily="2" charset="0"/>
          </a:endParaRPr>
        </a:p>
        <a:p>
          <a:r>
            <a:rPr lang="nl-NL" sz="1200" baseline="0">
              <a:solidFill>
                <a:sysClr val="windowText" lastClr="000000"/>
              </a:solidFill>
              <a:effectLst/>
              <a:latin typeface="Montserrat" pitchFamily="2" charset="0"/>
              <a:ea typeface="+mn-ea"/>
              <a:cs typeface="+mn-cs"/>
            </a:rPr>
            <a:t>Ook maken we in kolom T en kolom V lijsten met maanden en jaren waar we uit zouden kunnen kiezen.</a:t>
          </a:r>
          <a:endParaRPr lang="nl-NL" sz="1200" baseline="0">
            <a:solidFill>
              <a:sysClr val="windowText" lastClr="000000"/>
            </a:solidFill>
            <a:effectLst/>
            <a:latin typeface="Montserrat" pitchFamily="2" charset="0"/>
          </a:endParaRPr>
        </a:p>
        <a:p>
          <a:pPr algn="l"/>
          <a:endParaRPr lang="nl-NL" sz="1200">
            <a:solidFill>
              <a:sysClr val="windowText" lastClr="000000"/>
            </a:solidFill>
            <a:effectLst/>
            <a:latin typeface="Montserrat" pitchFamily="2" charset="0"/>
          </a:endParaRPr>
        </a:p>
        <a:p>
          <a:pPr algn="l"/>
          <a:r>
            <a:rPr lang="nl-NL" sz="1200" baseline="0">
              <a:solidFill>
                <a:sysClr val="windowText" lastClr="000000"/>
              </a:solidFill>
              <a:latin typeface="Montserrat" pitchFamily="2" charset="0"/>
            </a:rPr>
            <a:t>Tevens maken we in cel F1 tot en met G2 cellen waar we jaar en maand in kunnen vullen. We maken hier gebruik van gegevensvalidatie (Gegevens &gt; Gegevensvalidatie &gt; Lijst &gt; en dan bij Bron invullen V1:V12 voor het jaar, hetzelfde doen we nog een keer, maar dan voor de maand met verwijzing T1:T12).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701040</xdr:colOff>
      <xdr:row>5</xdr:row>
      <xdr:rowOff>76200</xdr:rowOff>
    </xdr:from>
    <xdr:to>
      <xdr:col>11</xdr:col>
      <xdr:colOff>504825</xdr:colOff>
      <xdr:row>22</xdr:row>
      <xdr:rowOff>76200</xdr:rowOff>
    </xdr:to>
    <xdr:sp macro="" textlink="">
      <xdr:nvSpPr>
        <xdr:cNvPr id="2" name="Rechthoek: afgeronde hoeken 1">
          <a:extLst>
            <a:ext uri="{FF2B5EF4-FFF2-40B4-BE49-F238E27FC236}">
              <a16:creationId xmlns:a16="http://schemas.microsoft.com/office/drawing/2014/main" id="{9CADF16E-530F-4303-8A42-014280721325}"/>
            </a:ext>
          </a:extLst>
        </xdr:cNvPr>
        <xdr:cNvSpPr/>
      </xdr:nvSpPr>
      <xdr:spPr>
        <a:xfrm>
          <a:off x="3223260" y="1158240"/>
          <a:ext cx="5046345" cy="362712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latin typeface="Montserrat" pitchFamily="2" charset="0"/>
            </a:rPr>
            <a:t>In kolom U nummeren we 1 tot en met 12 zodat we in een formule kunnen aangeven dat januari de eerste maand is, februari de tweede etc. </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In kolom A moeten we nu een datum maken waarop we zo kunnen zoeken. We geven eigenlijk een unieke code aan de betreffende regel. Dit doen we met de volgende formule:</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=DATUM(B2;X.ZOEKEN(C2;T:T;U:U);1)</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De formule datum wil het jaar weten (cel B2), het getal van de maand (hiervoor gebruiken we x.zoeken, we zoeken op de maand, in kolom T en als resultaat laten we kolom U zien) en de dag (we kiezen voor een 1).</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Deze formule voeren we naar beneden door.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327660</xdr:colOff>
      <xdr:row>2</xdr:row>
      <xdr:rowOff>22860</xdr:rowOff>
    </xdr:from>
    <xdr:to>
      <xdr:col>15</xdr:col>
      <xdr:colOff>253365</xdr:colOff>
      <xdr:row>25</xdr:row>
      <xdr:rowOff>190500</xdr:rowOff>
    </xdr:to>
    <xdr:sp macro="" textlink="">
      <xdr:nvSpPr>
        <xdr:cNvPr id="2" name="Rechthoek: afgeronde hoeken 1">
          <a:extLst>
            <a:ext uri="{FF2B5EF4-FFF2-40B4-BE49-F238E27FC236}">
              <a16:creationId xmlns:a16="http://schemas.microsoft.com/office/drawing/2014/main" id="{C743A7C2-285F-466C-8011-250F86A5665E}"/>
            </a:ext>
          </a:extLst>
        </xdr:cNvPr>
        <xdr:cNvSpPr/>
      </xdr:nvSpPr>
      <xdr:spPr>
        <a:xfrm>
          <a:off x="5410200" y="464820"/>
          <a:ext cx="5046345" cy="509778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latin typeface="Montserrat" pitchFamily="2" charset="0"/>
            </a:rPr>
            <a:t>We maken nu een kolom met daarin de maand en de omzet die we in de grafiek willen zien. We willen in totaal 13 maanden zien zodat we naar het afgelopen jaar kunnen kijken, maar ook de huidige maand kunnen vergelijken met dezelfde maand vorig jaar.</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In cel Y1 is een formule geplaatst die de datum laat zien van de maand die je wilt tonen. De formule is als volgt:</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=DATUM(G1;X.ZOEKEN(G2;T:T;U:U);1)</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Dit is dezelfde formule als in de vorige stap alleen nu met de input uit cel G1 en G2.</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Deze datum plaatsen we in cel F17, want dit is de datum die we als laatste willen zien. Daarboven moeten we elke keer 1 maand van de vorige afhalen, daar komt dus de formule:</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=DATUM(JAAR(F17);MAAND(F17)-1;1)</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We berekenen hier de datum met het jaar uit de cel eronder, de maand uit de cel er onder minus 1 en de dag blijft 1. Deze formule voeren we door naar boven.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320040</xdr:colOff>
      <xdr:row>2</xdr:row>
      <xdr:rowOff>0</xdr:rowOff>
    </xdr:from>
    <xdr:to>
      <xdr:col>15</xdr:col>
      <xdr:colOff>245745</xdr:colOff>
      <xdr:row>17</xdr:row>
      <xdr:rowOff>175260</xdr:rowOff>
    </xdr:to>
    <xdr:sp macro="" textlink="">
      <xdr:nvSpPr>
        <xdr:cNvPr id="2" name="Rechthoek: afgeronde hoeken 1">
          <a:extLst>
            <a:ext uri="{FF2B5EF4-FFF2-40B4-BE49-F238E27FC236}">
              <a16:creationId xmlns:a16="http://schemas.microsoft.com/office/drawing/2014/main" id="{ADD3972A-32E7-47F8-A18E-E4973C9C2A50}"/>
            </a:ext>
          </a:extLst>
        </xdr:cNvPr>
        <xdr:cNvSpPr/>
      </xdr:nvSpPr>
      <xdr:spPr>
        <a:xfrm>
          <a:off x="5402580" y="441960"/>
          <a:ext cx="5046345" cy="339852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latin typeface="Montserrat" pitchFamily="2" charset="0"/>
            </a:rPr>
            <a:t>Van de datums willen we nu eigenlijk alleen de maand en het jaar zien. We selecteren de cellen en gaan nar de celeigeschappen (ctrl 1) vervolgens kiezen we bij Getal en dan Aangepast om bij Type in te vullen mmm jjjj. Alleen de maand en jaar worde dan getoond. Zie plaatje rechts</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Verder moeten we ook nog de omzet tonen met behulp van de formule x.zoeken:</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=X.ZOEKEN(F5;A:A;D:D;0)</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Met x.zoeken zoeken we de datum in kolom A en als die gevonden is tonen we kolom D als resultaat. Mocht een zoekwaarde niet gevonden worden dan tonen we een 0.</a:t>
          </a:r>
        </a:p>
      </xdr:txBody>
    </xdr:sp>
    <xdr:clientData/>
  </xdr:twoCellAnchor>
  <xdr:twoCellAnchor editAs="oneCell">
    <xdr:from>
      <xdr:col>15</xdr:col>
      <xdr:colOff>464820</xdr:colOff>
      <xdr:row>2</xdr:row>
      <xdr:rowOff>114300</xdr:rowOff>
    </xdr:from>
    <xdr:to>
      <xdr:col>25</xdr:col>
      <xdr:colOff>231277</xdr:colOff>
      <xdr:row>25</xdr:row>
      <xdr:rowOff>33062</xdr:rowOff>
    </xdr:to>
    <xdr:pic>
      <xdr:nvPicPr>
        <xdr:cNvPr id="3" name="Afbeelding 2">
          <a:extLst>
            <a:ext uri="{FF2B5EF4-FFF2-40B4-BE49-F238E27FC236}">
              <a16:creationId xmlns:a16="http://schemas.microsoft.com/office/drawing/2014/main" id="{355008FC-3672-68E2-FA8E-3E065B9AF148}"/>
            </a:ext>
          </a:extLst>
        </xdr:cNvPr>
        <xdr:cNvPicPr>
          <a:picLocks noChangeAspect="1"/>
        </xdr:cNvPicPr>
      </xdr:nvPicPr>
      <xdr:blipFill>
        <a:blip xmlns:r="http://schemas.openxmlformats.org/officeDocument/2006/relationships" r:embed="rId1"/>
        <a:stretch>
          <a:fillRect/>
        </a:stretch>
      </xdr:blipFill>
      <xdr:spPr>
        <a:xfrm>
          <a:off x="10668000" y="556260"/>
          <a:ext cx="5534797" cy="48489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18</xdr:col>
      <xdr:colOff>541020</xdr:colOff>
      <xdr:row>0</xdr:row>
      <xdr:rowOff>167640</xdr:rowOff>
    </xdr:from>
    <xdr:to>
      <xdr:col>33</xdr:col>
      <xdr:colOff>100965</xdr:colOff>
      <xdr:row>24</xdr:row>
      <xdr:rowOff>60960</xdr:rowOff>
    </xdr:to>
    <xdr:sp macro="" textlink="">
      <xdr:nvSpPr>
        <xdr:cNvPr id="2" name="Rechthoek: afgeronde hoeken 1">
          <a:extLst>
            <a:ext uri="{FF2B5EF4-FFF2-40B4-BE49-F238E27FC236}">
              <a16:creationId xmlns:a16="http://schemas.microsoft.com/office/drawing/2014/main" id="{C802B011-7D87-4C00-9DD7-F4EDDB1CC80F}"/>
            </a:ext>
          </a:extLst>
        </xdr:cNvPr>
        <xdr:cNvSpPr/>
      </xdr:nvSpPr>
      <xdr:spPr>
        <a:xfrm>
          <a:off x="9326880" y="167640"/>
          <a:ext cx="5046345" cy="505206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latin typeface="Montserrat" pitchFamily="2" charset="0"/>
            </a:rPr>
            <a:t>We hebben de kolommen A tot en met E en T tot en met Y niet meer nodig, dus deze verbergen we.</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We maken nu een grafiek door de cellen F4 tot en met G17 te selecteren en te kiezen voor Alt F1.</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We selecteren de rasterlijnen en verwijderen deze door op delete te drukken. Ook maken we de assen op door deze te selecteren en een grotere letter te kiezen in het menu start. Ook maken we ze dikgedrukt. Kies vooral wat je zelf mooi vindt.</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In het menu Grafiekontwerp kiezen we vervolgens voor Ander grafiektype en Lijngrafiek.</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Ook selecteren we de maanden in de as en klikken op ctrl 1. Nu gaan we naar Tekstopties en kiezen we voor Tekstvak, daar klikken we bij Teksrichting voor Tekst 270 graden draaien. Zie plaatje rechts.</a:t>
          </a:r>
        </a:p>
        <a:p>
          <a:pPr algn="l"/>
          <a:endParaRPr lang="nl-NL" sz="1200" baseline="0">
            <a:solidFill>
              <a:sysClr val="windowText" lastClr="000000"/>
            </a:solidFill>
            <a:latin typeface="Montserrat" pitchFamily="2" charset="0"/>
          </a:endParaRPr>
        </a:p>
        <a:p>
          <a:pPr algn="l"/>
          <a:endParaRPr lang="nl-NL" sz="1200" baseline="0">
            <a:solidFill>
              <a:sysClr val="windowText" lastClr="000000"/>
            </a:solidFill>
            <a:latin typeface="Montserrat" pitchFamily="2" charset="0"/>
          </a:endParaRPr>
        </a:p>
      </xdr:txBody>
    </xdr:sp>
    <xdr:clientData/>
  </xdr:twoCellAnchor>
  <xdr:twoCellAnchor>
    <xdr:from>
      <xdr:col>7</xdr:col>
      <xdr:colOff>236220</xdr:colOff>
      <xdr:row>0</xdr:row>
      <xdr:rowOff>53340</xdr:rowOff>
    </xdr:from>
    <xdr:to>
      <xdr:col>18</xdr:col>
      <xdr:colOff>289560</xdr:colOff>
      <xdr:row>19</xdr:row>
      <xdr:rowOff>106680</xdr:rowOff>
    </xdr:to>
    <xdr:graphicFrame macro="">
      <xdr:nvGraphicFramePr>
        <xdr:cNvPr id="3" name="Grafiek 2">
          <a:extLst>
            <a:ext uri="{FF2B5EF4-FFF2-40B4-BE49-F238E27FC236}">
              <a16:creationId xmlns:a16="http://schemas.microsoft.com/office/drawing/2014/main" id="{B40FF326-DD52-A665-4E27-5997B7B3E2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33</xdr:col>
      <xdr:colOff>212780</xdr:colOff>
      <xdr:row>0</xdr:row>
      <xdr:rowOff>213360</xdr:rowOff>
    </xdr:from>
    <xdr:to>
      <xdr:col>37</xdr:col>
      <xdr:colOff>435979</xdr:colOff>
      <xdr:row>24</xdr:row>
      <xdr:rowOff>60960</xdr:rowOff>
    </xdr:to>
    <xdr:pic>
      <xdr:nvPicPr>
        <xdr:cNvPr id="5" name="Afbeelding 4">
          <a:extLst>
            <a:ext uri="{FF2B5EF4-FFF2-40B4-BE49-F238E27FC236}">
              <a16:creationId xmlns:a16="http://schemas.microsoft.com/office/drawing/2014/main" id="{E4596AC6-9B48-8A85-A833-60137A3B7541}"/>
            </a:ext>
          </a:extLst>
        </xdr:cNvPr>
        <xdr:cNvPicPr>
          <a:picLocks noChangeAspect="1"/>
        </xdr:cNvPicPr>
      </xdr:nvPicPr>
      <xdr:blipFill>
        <a:blip xmlns:r="http://schemas.openxmlformats.org/officeDocument/2006/relationships" r:embed="rId2"/>
        <a:stretch>
          <a:fillRect/>
        </a:stretch>
      </xdr:blipFill>
      <xdr:spPr>
        <a:xfrm>
          <a:off x="14485040" y="213360"/>
          <a:ext cx="2661599" cy="50063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18</xdr:col>
      <xdr:colOff>541020</xdr:colOff>
      <xdr:row>0</xdr:row>
      <xdr:rowOff>167640</xdr:rowOff>
    </xdr:from>
    <xdr:to>
      <xdr:col>33</xdr:col>
      <xdr:colOff>100965</xdr:colOff>
      <xdr:row>13</xdr:row>
      <xdr:rowOff>38100</xdr:rowOff>
    </xdr:to>
    <xdr:sp macro="" textlink="">
      <xdr:nvSpPr>
        <xdr:cNvPr id="2" name="Rechthoek: afgeronde hoeken 1">
          <a:extLst>
            <a:ext uri="{FF2B5EF4-FFF2-40B4-BE49-F238E27FC236}">
              <a16:creationId xmlns:a16="http://schemas.microsoft.com/office/drawing/2014/main" id="{E2F3D32F-A885-4A67-9A19-49124C53F125}"/>
            </a:ext>
          </a:extLst>
        </xdr:cNvPr>
        <xdr:cNvSpPr/>
      </xdr:nvSpPr>
      <xdr:spPr>
        <a:xfrm>
          <a:off x="9326880" y="167640"/>
          <a:ext cx="5046345" cy="267462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latin typeface="Montserrat" pitchFamily="2" charset="0"/>
            </a:rPr>
            <a:t>Omdat de As niet bij 100.000 hoeft te beginnen selecteren we de as en kiezen we voor een minimumwaarde van 300.000. Hierdoor wordt de grafiek overzichtelijker. Zie plaatje rechts.</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Vervolgens kiezen we er voor om de lijn te selecteren en bij Opvulling de dikte van de lijn op 5 te zetten. Ook kunnen we hier een andere kleur aan de lijn geven.</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Om de grafiek wat mooier te laten ogen selecteren we ook nog de complete grafiek en kiezen dan bij Opvulling en Rand voor Geen lijn.</a:t>
          </a:r>
        </a:p>
        <a:p>
          <a:pPr algn="l"/>
          <a:endParaRPr lang="nl-NL" sz="1200" baseline="0">
            <a:solidFill>
              <a:sysClr val="windowText" lastClr="000000"/>
            </a:solidFill>
            <a:latin typeface="Montserrat" pitchFamily="2" charset="0"/>
          </a:endParaRPr>
        </a:p>
        <a:p>
          <a:pPr algn="l"/>
          <a:endParaRPr lang="nl-NL" sz="1200" baseline="0">
            <a:solidFill>
              <a:sysClr val="windowText" lastClr="000000"/>
            </a:solidFill>
            <a:latin typeface="Montserrat" pitchFamily="2" charset="0"/>
          </a:endParaRPr>
        </a:p>
      </xdr:txBody>
    </xdr:sp>
    <xdr:clientData/>
  </xdr:twoCellAnchor>
  <xdr:twoCellAnchor>
    <xdr:from>
      <xdr:col>7</xdr:col>
      <xdr:colOff>236220</xdr:colOff>
      <xdr:row>0</xdr:row>
      <xdr:rowOff>53340</xdr:rowOff>
    </xdr:from>
    <xdr:to>
      <xdr:col>18</xdr:col>
      <xdr:colOff>289560</xdr:colOff>
      <xdr:row>19</xdr:row>
      <xdr:rowOff>106680</xdr:rowOff>
    </xdr:to>
    <xdr:graphicFrame macro="">
      <xdr:nvGraphicFramePr>
        <xdr:cNvPr id="3" name="Grafiek 2">
          <a:extLst>
            <a:ext uri="{FF2B5EF4-FFF2-40B4-BE49-F238E27FC236}">
              <a16:creationId xmlns:a16="http://schemas.microsoft.com/office/drawing/2014/main" id="{B11BA64F-DCC1-446D-A4F1-3D88F8305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33</xdr:col>
      <xdr:colOff>228600</xdr:colOff>
      <xdr:row>0</xdr:row>
      <xdr:rowOff>160020</xdr:rowOff>
    </xdr:from>
    <xdr:to>
      <xdr:col>37</xdr:col>
      <xdr:colOff>484261</xdr:colOff>
      <xdr:row>27</xdr:row>
      <xdr:rowOff>134188</xdr:rowOff>
    </xdr:to>
    <xdr:pic>
      <xdr:nvPicPr>
        <xdr:cNvPr id="5" name="Afbeelding 4">
          <a:extLst>
            <a:ext uri="{FF2B5EF4-FFF2-40B4-BE49-F238E27FC236}">
              <a16:creationId xmlns:a16="http://schemas.microsoft.com/office/drawing/2014/main" id="{6D3AEC13-A410-53D5-D7E0-6E18BAB7228F}"/>
            </a:ext>
          </a:extLst>
        </xdr:cNvPr>
        <xdr:cNvPicPr>
          <a:picLocks noChangeAspect="1"/>
        </xdr:cNvPicPr>
      </xdr:nvPicPr>
      <xdr:blipFill>
        <a:blip xmlns:r="http://schemas.openxmlformats.org/officeDocument/2006/relationships" r:embed="rId2"/>
        <a:stretch>
          <a:fillRect/>
        </a:stretch>
      </xdr:blipFill>
      <xdr:spPr>
        <a:xfrm>
          <a:off x="14500860" y="160020"/>
          <a:ext cx="2694061" cy="57729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18</xdr:col>
      <xdr:colOff>441960</xdr:colOff>
      <xdr:row>0</xdr:row>
      <xdr:rowOff>167640</xdr:rowOff>
    </xdr:from>
    <xdr:to>
      <xdr:col>33</xdr:col>
      <xdr:colOff>1905</xdr:colOff>
      <xdr:row>14</xdr:row>
      <xdr:rowOff>152400</xdr:rowOff>
    </xdr:to>
    <xdr:sp macro="" textlink="">
      <xdr:nvSpPr>
        <xdr:cNvPr id="2" name="Rechthoek: afgeronde hoeken 1">
          <a:extLst>
            <a:ext uri="{FF2B5EF4-FFF2-40B4-BE49-F238E27FC236}">
              <a16:creationId xmlns:a16="http://schemas.microsoft.com/office/drawing/2014/main" id="{BC067669-9BE0-4105-8E8A-FF7271F50E2C}"/>
            </a:ext>
          </a:extLst>
        </xdr:cNvPr>
        <xdr:cNvSpPr/>
      </xdr:nvSpPr>
      <xdr:spPr>
        <a:xfrm>
          <a:off x="9227820" y="167640"/>
          <a:ext cx="5046345" cy="300228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latin typeface="Montserrat" pitchFamily="2" charset="0"/>
            </a:rPr>
            <a:t>Als laatste willen we ook nog een trend herkennen en deze zes maanden vooruit tonen. In eerste instantie klikken we op het plusje (zie plaatje onder) die zien op het moment dat we de grafiek hebben aangeklikt en kiezen vervolgens voor Trendlijn. Hij maakt nu automatisch een lineaire trendlijn aan.</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Deze trendlijn selecteren we vervolgens en kunnen we opmaken (ctrl 1) in het tabje Opvulling. Ook deze lijn kunnen we dikker maken en een andere kleur geven.</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Ook kunnen we naar Opties voor trendlijn en daar er voor kiezen om de Voorspelling Vooruit te zetten op 6. Zie plaatje rechts.</a:t>
          </a:r>
        </a:p>
        <a:p>
          <a:pPr algn="l"/>
          <a:endParaRPr lang="nl-NL" sz="1200" baseline="0">
            <a:solidFill>
              <a:sysClr val="windowText" lastClr="000000"/>
            </a:solidFill>
            <a:latin typeface="Montserrat" pitchFamily="2" charset="0"/>
          </a:endParaRPr>
        </a:p>
      </xdr:txBody>
    </xdr:sp>
    <xdr:clientData/>
  </xdr:twoCellAnchor>
  <xdr:twoCellAnchor>
    <xdr:from>
      <xdr:col>7</xdr:col>
      <xdr:colOff>236220</xdr:colOff>
      <xdr:row>0</xdr:row>
      <xdr:rowOff>53340</xdr:rowOff>
    </xdr:from>
    <xdr:to>
      <xdr:col>18</xdr:col>
      <xdr:colOff>289560</xdr:colOff>
      <xdr:row>19</xdr:row>
      <xdr:rowOff>106680</xdr:rowOff>
    </xdr:to>
    <xdr:graphicFrame macro="">
      <xdr:nvGraphicFramePr>
        <xdr:cNvPr id="3" name="Grafiek 2">
          <a:extLst>
            <a:ext uri="{FF2B5EF4-FFF2-40B4-BE49-F238E27FC236}">
              <a16:creationId xmlns:a16="http://schemas.microsoft.com/office/drawing/2014/main" id="{9BB3DE3A-0E19-44E8-93AA-ABEB40C154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25</xdr:col>
      <xdr:colOff>525780</xdr:colOff>
      <xdr:row>16</xdr:row>
      <xdr:rowOff>106680</xdr:rowOff>
    </xdr:from>
    <xdr:to>
      <xdr:col>32</xdr:col>
      <xdr:colOff>69112</xdr:colOff>
      <xdr:row>27</xdr:row>
      <xdr:rowOff>76524</xdr:rowOff>
    </xdr:to>
    <xdr:pic>
      <xdr:nvPicPr>
        <xdr:cNvPr id="5" name="Afbeelding 4">
          <a:extLst>
            <a:ext uri="{FF2B5EF4-FFF2-40B4-BE49-F238E27FC236}">
              <a16:creationId xmlns:a16="http://schemas.microsoft.com/office/drawing/2014/main" id="{092BE456-A86D-7F5C-A2DE-24BB89664164}"/>
            </a:ext>
          </a:extLst>
        </xdr:cNvPr>
        <xdr:cNvPicPr>
          <a:picLocks noChangeAspect="1"/>
        </xdr:cNvPicPr>
      </xdr:nvPicPr>
      <xdr:blipFill>
        <a:blip xmlns:r="http://schemas.openxmlformats.org/officeDocument/2006/relationships" r:embed="rId2"/>
        <a:stretch>
          <a:fillRect/>
        </a:stretch>
      </xdr:blipFill>
      <xdr:spPr>
        <a:xfrm>
          <a:off x="9921240" y="3550920"/>
          <a:ext cx="3810532" cy="2324424"/>
        </a:xfrm>
        <a:prstGeom prst="rect">
          <a:avLst/>
        </a:prstGeom>
      </xdr:spPr>
    </xdr:pic>
    <xdr:clientData/>
  </xdr:twoCellAnchor>
  <xdr:twoCellAnchor editAs="oneCell">
    <xdr:from>
      <xdr:col>33</xdr:col>
      <xdr:colOff>102722</xdr:colOff>
      <xdr:row>0</xdr:row>
      <xdr:rowOff>175260</xdr:rowOff>
    </xdr:from>
    <xdr:to>
      <xdr:col>37</xdr:col>
      <xdr:colOff>255656</xdr:colOff>
      <xdr:row>27</xdr:row>
      <xdr:rowOff>139922</xdr:rowOff>
    </xdr:to>
    <xdr:pic>
      <xdr:nvPicPr>
        <xdr:cNvPr id="6" name="Afbeelding 5">
          <a:extLst>
            <a:ext uri="{FF2B5EF4-FFF2-40B4-BE49-F238E27FC236}">
              <a16:creationId xmlns:a16="http://schemas.microsoft.com/office/drawing/2014/main" id="{13195D43-4693-D75B-8CD2-D3B8299967DE}"/>
            </a:ext>
          </a:extLst>
        </xdr:cNvPr>
        <xdr:cNvPicPr>
          <a:picLocks noChangeAspect="1"/>
        </xdr:cNvPicPr>
      </xdr:nvPicPr>
      <xdr:blipFill>
        <a:blip xmlns:r="http://schemas.openxmlformats.org/officeDocument/2006/relationships" r:embed="rId3"/>
        <a:stretch>
          <a:fillRect/>
        </a:stretch>
      </xdr:blipFill>
      <xdr:spPr>
        <a:xfrm>
          <a:off x="14374982" y="175260"/>
          <a:ext cx="2591334" cy="57634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762000</xdr:colOff>
      <xdr:row>2</xdr:row>
      <xdr:rowOff>45720</xdr:rowOff>
    </xdr:from>
    <xdr:to>
      <xdr:col>17</xdr:col>
      <xdr:colOff>259080</xdr:colOff>
      <xdr:row>26</xdr:row>
      <xdr:rowOff>129540</xdr:rowOff>
    </xdr:to>
    <xdr:graphicFrame macro="">
      <xdr:nvGraphicFramePr>
        <xdr:cNvPr id="2" name="Grafiek 1">
          <a:extLst>
            <a:ext uri="{FF2B5EF4-FFF2-40B4-BE49-F238E27FC236}">
              <a16:creationId xmlns:a16="http://schemas.microsoft.com/office/drawing/2014/main" id="{800E6819-4832-462A-A7ED-F78533ED6A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99060</xdr:colOff>
      <xdr:row>4</xdr:row>
      <xdr:rowOff>15240</xdr:rowOff>
    </xdr:from>
    <xdr:to>
      <xdr:col>34</xdr:col>
      <xdr:colOff>268605</xdr:colOff>
      <xdr:row>12</xdr:row>
      <xdr:rowOff>99060</xdr:rowOff>
    </xdr:to>
    <xdr:sp macro="" textlink="">
      <xdr:nvSpPr>
        <xdr:cNvPr id="3" name="Rechthoek: afgeronde hoeken 2">
          <a:extLst>
            <a:ext uri="{FF2B5EF4-FFF2-40B4-BE49-F238E27FC236}">
              <a16:creationId xmlns:a16="http://schemas.microsoft.com/office/drawing/2014/main" id="{0540FB13-D278-47F2-B883-0CF5203926FE}"/>
            </a:ext>
          </a:extLst>
        </xdr:cNvPr>
        <xdr:cNvSpPr/>
      </xdr:nvSpPr>
      <xdr:spPr>
        <a:xfrm>
          <a:off x="9494520" y="891540"/>
          <a:ext cx="5046345" cy="179832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200" baseline="0">
              <a:solidFill>
                <a:sysClr val="windowText" lastClr="000000"/>
              </a:solidFill>
              <a:latin typeface="Montserrat" pitchFamily="2" charset="0"/>
            </a:rPr>
            <a:t>We hebben als laatste nog een afbeelding toegevoegd door de grafiek te selecteren en naar het menu Invoegen te gaan en daar te kiezen voor Afbeelding over cellen.</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Uiteindelijk kan dit dan het eindresultaat zijn.</a:t>
          </a:r>
        </a:p>
        <a:p>
          <a:pPr algn="l"/>
          <a:endParaRPr lang="nl-NL" sz="1200" baseline="0">
            <a:solidFill>
              <a:sysClr val="windowText" lastClr="000000"/>
            </a:solidFill>
            <a:latin typeface="Montserrat" pitchFamily="2" charset="0"/>
          </a:endParaRPr>
        </a:p>
        <a:p>
          <a:pPr algn="l"/>
          <a:r>
            <a:rPr lang="nl-NL" sz="1200" baseline="0">
              <a:solidFill>
                <a:sysClr val="windowText" lastClr="000000"/>
              </a:solidFill>
              <a:latin typeface="Montserrat" pitchFamily="2" charset="0"/>
            </a:rPr>
            <a:t>Succes en heb je vragen, laat het me weten.</a:t>
          </a:r>
        </a:p>
        <a:p>
          <a:pPr algn="l"/>
          <a:endParaRPr lang="nl-NL" sz="1200" baseline="0">
            <a:solidFill>
              <a:sysClr val="windowText" lastClr="000000"/>
            </a:solidFill>
            <a:latin typeface="Montserrat" pitchFamily="2"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rt\Desktop\Actielijst%20met%20foto's.xlsx" TargetMode="External"/><Relationship Id="rId1" Type="http://schemas.openxmlformats.org/officeDocument/2006/relationships/externalLinkPath" Target="Actielijst%20met%20fo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Stap 1"/>
      <sheetName val="Stap 2"/>
      <sheetName val="Stap 3"/>
      <sheetName val="Stap 4"/>
      <sheetName val="Instellingen"/>
      <sheetName val="Resultaa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terzake-excel.n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info@terzake-excel.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CCBAF-1EB5-4B0C-AC92-206E5D2DF943}">
  <dimension ref="J8:K14"/>
  <sheetViews>
    <sheetView showGridLines="0" showRowColHeaders="0" tabSelected="1" workbookViewId="0">
      <selection activeCell="B3" sqref="B3"/>
    </sheetView>
  </sheetViews>
  <sheetFormatPr defaultColWidth="8.6640625" defaultRowHeight="16.8" x14ac:dyDescent="0.4"/>
  <cols>
    <col min="1" max="16384" width="8.6640625" style="14"/>
  </cols>
  <sheetData>
    <row r="8" spans="10:11" x14ac:dyDescent="0.4">
      <c r="K8" s="15" t="s">
        <v>28</v>
      </c>
    </row>
    <row r="9" spans="10:11" x14ac:dyDescent="0.4">
      <c r="K9" s="14" t="s">
        <v>29</v>
      </c>
    </row>
    <row r="10" spans="10:11" x14ac:dyDescent="0.4">
      <c r="K10" s="14" t="s">
        <v>30</v>
      </c>
    </row>
    <row r="11" spans="10:11" x14ac:dyDescent="0.4">
      <c r="K11" s="14" t="s">
        <v>31</v>
      </c>
    </row>
    <row r="13" spans="10:11" x14ac:dyDescent="0.4">
      <c r="J13" s="16" t="s">
        <v>32</v>
      </c>
      <c r="K13" s="17" t="s">
        <v>33</v>
      </c>
    </row>
    <row r="14" spans="10:11" x14ac:dyDescent="0.4">
      <c r="J14" s="18" t="s">
        <v>34</v>
      </c>
      <c r="K14" s="19" t="s">
        <v>35</v>
      </c>
    </row>
  </sheetData>
  <hyperlinks>
    <hyperlink ref="K13" r:id="rId1" xr:uid="{82435629-377F-48C9-AF99-E9EAAABF5B8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1EEB0-A9BA-417D-B144-A7E0A47891CE}">
  <dimension ref="A1:Y32"/>
  <sheetViews>
    <sheetView showGridLines="0" workbookViewId="0"/>
  </sheetViews>
  <sheetFormatPr defaultRowHeight="16.8" x14ac:dyDescent="0.4"/>
  <cols>
    <col min="1" max="1" width="10.109375" style="1" customWidth="1"/>
    <col min="2" max="2" width="6.33203125" style="1" customWidth="1"/>
    <col min="3" max="3" width="8" style="1" customWidth="1"/>
    <col min="4" max="4" width="12.33203125" style="1" customWidth="1"/>
    <col min="5" max="5" width="10.5546875" style="1" customWidth="1"/>
    <col min="6" max="6" width="10.33203125" style="1" bestFit="1" customWidth="1"/>
    <col min="7" max="7" width="16.44140625" style="1" customWidth="1"/>
    <col min="8" max="8" width="12.44140625" style="1" bestFit="1" customWidth="1"/>
    <col min="9" max="19" width="8.88671875" style="1"/>
    <col min="20" max="20" width="8.88671875" style="1" customWidth="1"/>
    <col min="21" max="22" width="9" style="1" customWidth="1"/>
    <col min="23" max="23" width="3.77734375" style="1" customWidth="1"/>
    <col min="24" max="24" width="8.88671875" style="1" customWidth="1"/>
    <col min="25" max="25" width="9" style="1" customWidth="1"/>
    <col min="26" max="27" width="8.88671875" style="1" customWidth="1"/>
    <col min="28" max="16384" width="8.88671875" style="1"/>
  </cols>
  <sheetData>
    <row r="1" spans="1:25" ht="17.399999999999999" thickBot="1" x14ac:dyDescent="0.45">
      <c r="A1" s="7" t="s">
        <v>2</v>
      </c>
      <c r="B1" s="8" t="s">
        <v>0</v>
      </c>
      <c r="C1" s="8" t="s">
        <v>3</v>
      </c>
      <c r="D1" s="9" t="s">
        <v>6</v>
      </c>
      <c r="F1" s="2" t="s">
        <v>0</v>
      </c>
      <c r="G1" s="3">
        <v>2025</v>
      </c>
      <c r="T1" s="1" t="s">
        <v>1</v>
      </c>
      <c r="V1" s="1">
        <v>2024</v>
      </c>
      <c r="Y1" s="4"/>
    </row>
    <row r="2" spans="1:25" ht="17.399999999999999" thickBot="1" x14ac:dyDescent="0.45">
      <c r="A2" s="4"/>
      <c r="B2" s="1">
        <v>2024</v>
      </c>
      <c r="C2" s="1" t="s">
        <v>8</v>
      </c>
      <c r="D2" s="10">
        <v>413779</v>
      </c>
      <c r="F2" s="5" t="s">
        <v>3</v>
      </c>
      <c r="G2" s="6" t="s">
        <v>7</v>
      </c>
      <c r="T2" s="1" t="s">
        <v>4</v>
      </c>
      <c r="V2" s="1">
        <v>2025</v>
      </c>
    </row>
    <row r="3" spans="1:25" x14ac:dyDescent="0.4">
      <c r="A3" s="4"/>
      <c r="B3" s="1">
        <v>2024</v>
      </c>
      <c r="C3" s="1" t="s">
        <v>10</v>
      </c>
      <c r="D3" s="10">
        <v>420254</v>
      </c>
      <c r="T3" s="1" t="s">
        <v>5</v>
      </c>
      <c r="V3" s="1">
        <v>2026</v>
      </c>
    </row>
    <row r="4" spans="1:25" x14ac:dyDescent="0.4">
      <c r="A4" s="4"/>
      <c r="B4" s="1">
        <v>2024</v>
      </c>
      <c r="C4" s="1" t="s">
        <v>12</v>
      </c>
      <c r="D4" s="10">
        <v>426557.80999999994</v>
      </c>
      <c r="T4" s="1" t="s">
        <v>7</v>
      </c>
      <c r="V4" s="1">
        <v>2027</v>
      </c>
    </row>
    <row r="5" spans="1:25" x14ac:dyDescent="0.4">
      <c r="A5" s="4"/>
      <c r="B5" s="1">
        <v>2024</v>
      </c>
      <c r="C5" s="1" t="s">
        <v>14</v>
      </c>
      <c r="D5" s="10">
        <v>502144</v>
      </c>
      <c r="T5" s="1" t="s">
        <v>9</v>
      </c>
      <c r="V5" s="1">
        <v>2028</v>
      </c>
    </row>
    <row r="6" spans="1:25" x14ac:dyDescent="0.4">
      <c r="A6" s="4"/>
      <c r="B6" s="1">
        <v>2024</v>
      </c>
      <c r="C6" s="1" t="s">
        <v>16</v>
      </c>
      <c r="D6" s="10">
        <v>439450.51980724983</v>
      </c>
      <c r="T6" s="1" t="s">
        <v>11</v>
      </c>
      <c r="V6" s="1">
        <v>2029</v>
      </c>
    </row>
    <row r="7" spans="1:25" x14ac:dyDescent="0.4">
      <c r="A7" s="4"/>
      <c r="B7" s="1">
        <v>2024</v>
      </c>
      <c r="C7" s="1" t="s">
        <v>18</v>
      </c>
      <c r="D7" s="10">
        <v>446042.27760435856</v>
      </c>
      <c r="E7" s="10"/>
      <c r="F7" s="10"/>
      <c r="G7" s="10"/>
      <c r="T7" s="1" t="s">
        <v>13</v>
      </c>
      <c r="V7" s="1">
        <v>2030</v>
      </c>
    </row>
    <row r="8" spans="1:25" x14ac:dyDescent="0.4">
      <c r="A8" s="4"/>
      <c r="B8" s="1">
        <v>2024</v>
      </c>
      <c r="C8" s="1" t="s">
        <v>20</v>
      </c>
      <c r="D8" s="10">
        <v>452732.91176842392</v>
      </c>
      <c r="E8" s="10"/>
      <c r="F8" s="10"/>
      <c r="G8" s="10"/>
      <c r="T8" s="1" t="s">
        <v>15</v>
      </c>
      <c r="V8" s="1">
        <v>2031</v>
      </c>
    </row>
    <row r="9" spans="1:25" x14ac:dyDescent="0.4">
      <c r="A9" s="4"/>
      <c r="B9" s="1">
        <v>2024</v>
      </c>
      <c r="C9" s="1" t="s">
        <v>22</v>
      </c>
      <c r="D9" s="10">
        <v>526412</v>
      </c>
      <c r="E9" s="10"/>
      <c r="F9" s="10"/>
      <c r="G9" s="10"/>
      <c r="T9" s="1" t="s">
        <v>17</v>
      </c>
      <c r="V9" s="1">
        <v>2032</v>
      </c>
    </row>
    <row r="10" spans="1:25" x14ac:dyDescent="0.4">
      <c r="A10" s="4"/>
      <c r="B10" s="1">
        <v>2024</v>
      </c>
      <c r="C10" s="1" t="s">
        <v>24</v>
      </c>
      <c r="D10" s="10">
        <v>466416.76402662444</v>
      </c>
      <c r="E10" s="10"/>
      <c r="F10" s="10"/>
      <c r="G10" s="10"/>
      <c r="T10" s="1" t="s">
        <v>19</v>
      </c>
      <c r="V10" s="1">
        <v>2033</v>
      </c>
    </row>
    <row r="11" spans="1:25" x14ac:dyDescent="0.4">
      <c r="A11" s="4"/>
      <c r="B11" s="1">
        <v>2024</v>
      </c>
      <c r="C11" s="1" t="s">
        <v>25</v>
      </c>
      <c r="D11" s="10">
        <v>473413.01548702375</v>
      </c>
      <c r="E11" s="10"/>
      <c r="F11" s="10"/>
      <c r="G11" s="10"/>
      <c r="T11" s="1" t="s">
        <v>21</v>
      </c>
      <c r="V11" s="1">
        <v>2034</v>
      </c>
    </row>
    <row r="12" spans="1:25" x14ac:dyDescent="0.4">
      <c r="A12" s="4"/>
      <c r="B12" s="1">
        <v>2024</v>
      </c>
      <c r="C12" s="1" t="s">
        <v>26</v>
      </c>
      <c r="D12" s="10">
        <v>524687</v>
      </c>
      <c r="E12" s="10"/>
      <c r="F12" s="10"/>
      <c r="G12" s="10"/>
      <c r="T12" s="1" t="s">
        <v>23</v>
      </c>
      <c r="V12" s="1">
        <v>2035</v>
      </c>
    </row>
    <row r="13" spans="1:25" x14ac:dyDescent="0.4">
      <c r="A13" s="4"/>
      <c r="B13" s="1">
        <v>2024</v>
      </c>
      <c r="C13" s="1" t="s">
        <v>27</v>
      </c>
      <c r="D13" s="10">
        <v>487721.92388011893</v>
      </c>
      <c r="E13" s="10"/>
      <c r="F13" s="10"/>
      <c r="G13" s="10"/>
    </row>
    <row r="14" spans="1:25" x14ac:dyDescent="0.4">
      <c r="A14" s="4"/>
      <c r="B14" s="1">
        <v>2025</v>
      </c>
      <c r="C14" s="1" t="s">
        <v>8</v>
      </c>
      <c r="D14" s="10">
        <v>495037.75273832068</v>
      </c>
      <c r="E14" s="10"/>
      <c r="F14" s="10"/>
      <c r="G14" s="10"/>
    </row>
    <row r="15" spans="1:25" x14ac:dyDescent="0.4">
      <c r="A15" s="4"/>
      <c r="B15" s="1">
        <v>2025</v>
      </c>
      <c r="C15" s="1" t="s">
        <v>10</v>
      </c>
      <c r="D15" s="10">
        <v>502463.31902939541</v>
      </c>
      <c r="E15" s="10"/>
      <c r="F15" s="10"/>
      <c r="G15" s="10"/>
    </row>
    <row r="16" spans="1:25" x14ac:dyDescent="0.4">
      <c r="A16" s="4"/>
      <c r="B16" s="1">
        <v>2025</v>
      </c>
      <c r="C16" s="1" t="s">
        <v>12</v>
      </c>
      <c r="D16" s="10">
        <v>625472</v>
      </c>
      <c r="E16" s="10"/>
      <c r="F16" s="10"/>
      <c r="G16" s="10"/>
    </row>
    <row r="17" spans="1:7" x14ac:dyDescent="0.4">
      <c r="A17" s="4"/>
      <c r="B17" s="1">
        <v>2025</v>
      </c>
      <c r="C17" s="1" t="s">
        <v>14</v>
      </c>
      <c r="D17" s="10">
        <v>517650.27284705878</v>
      </c>
      <c r="E17" s="10"/>
      <c r="F17" s="10"/>
      <c r="G17" s="10"/>
    </row>
    <row r="18" spans="1:7" x14ac:dyDescent="0.4">
      <c r="A18" s="4"/>
      <c r="B18" s="1">
        <v>2025</v>
      </c>
      <c r="C18" s="1" t="s">
        <v>16</v>
      </c>
      <c r="D18" s="10">
        <v>425130</v>
      </c>
      <c r="E18" s="10"/>
      <c r="F18" s="10"/>
      <c r="G18" s="10"/>
    </row>
    <row r="19" spans="1:7" x14ac:dyDescent="0.4">
      <c r="A19" s="4"/>
      <c r="B19" s="1">
        <v>2025</v>
      </c>
      <c r="C19" s="1" t="s">
        <v>18</v>
      </c>
      <c r="D19" s="10">
        <v>533296.25234386104</v>
      </c>
      <c r="E19" s="10"/>
      <c r="F19" s="10"/>
      <c r="G19" s="10"/>
    </row>
    <row r="20" spans="1:7" x14ac:dyDescent="0.4">
      <c r="A20" s="4"/>
      <c r="B20" s="1">
        <v>2025</v>
      </c>
      <c r="C20" s="1" t="s">
        <v>20</v>
      </c>
      <c r="D20" s="10">
        <v>541295.69612901891</v>
      </c>
      <c r="E20" s="10"/>
    </row>
    <row r="21" spans="1:7" x14ac:dyDescent="0.4">
      <c r="A21" s="4"/>
      <c r="B21" s="1">
        <v>2025</v>
      </c>
      <c r="C21" s="1" t="s">
        <v>22</v>
      </c>
      <c r="D21" s="10">
        <v>654216</v>
      </c>
      <c r="E21" s="10"/>
    </row>
    <row r="22" spans="1:7" x14ac:dyDescent="0.4">
      <c r="A22" s="4"/>
      <c r="B22" s="1">
        <v>2025</v>
      </c>
      <c r="C22" s="1" t="s">
        <v>24</v>
      </c>
      <c r="D22" s="10">
        <v>557656.35854451836</v>
      </c>
      <c r="E22" s="10"/>
    </row>
    <row r="23" spans="1:7" x14ac:dyDescent="0.4">
      <c r="A23" s="4"/>
      <c r="B23" s="1">
        <v>2025</v>
      </c>
      <c r="C23" s="1" t="s">
        <v>25</v>
      </c>
      <c r="D23" s="10">
        <v>566021.20392268605</v>
      </c>
      <c r="E23" s="10"/>
    </row>
    <row r="24" spans="1:7" x14ac:dyDescent="0.4">
      <c r="A24" s="4"/>
      <c r="B24" s="1">
        <v>2025</v>
      </c>
      <c r="C24" s="1" t="s">
        <v>26</v>
      </c>
      <c r="D24" s="10">
        <v>695874</v>
      </c>
      <c r="E24" s="10"/>
    </row>
    <row r="25" spans="1:7" x14ac:dyDescent="0.4">
      <c r="A25" s="4"/>
      <c r="B25" s="1">
        <v>2025</v>
      </c>
      <c r="C25" s="1" t="s">
        <v>27</v>
      </c>
      <c r="D25" s="10">
        <v>695412</v>
      </c>
      <c r="E25" s="10"/>
    </row>
    <row r="26" spans="1:7" x14ac:dyDescent="0.4">
      <c r="A26" s="4"/>
      <c r="B26" s="1">
        <v>2026</v>
      </c>
      <c r="C26" s="1" t="s">
        <v>8</v>
      </c>
      <c r="D26" s="10">
        <v>681503.76</v>
      </c>
      <c r="E26" s="10"/>
    </row>
    <row r="27" spans="1:7" x14ac:dyDescent="0.4">
      <c r="A27" s="4"/>
      <c r="B27" s="1">
        <v>2026</v>
      </c>
      <c r="C27" s="1" t="s">
        <v>10</v>
      </c>
      <c r="D27" s="10">
        <v>683078.03368560004</v>
      </c>
      <c r="E27" s="10"/>
    </row>
    <row r="28" spans="1:7" x14ac:dyDescent="0.4">
      <c r="A28" s="4"/>
      <c r="B28" s="1">
        <v>2026</v>
      </c>
      <c r="C28" s="1" t="s">
        <v>12</v>
      </c>
      <c r="D28" s="10">
        <v>684655.94394341379</v>
      </c>
      <c r="E28" s="10"/>
    </row>
    <row r="29" spans="1:7" x14ac:dyDescent="0.4">
      <c r="A29" s="4"/>
      <c r="B29" s="1">
        <v>2026</v>
      </c>
      <c r="C29" s="1" t="s">
        <v>14</v>
      </c>
      <c r="D29" s="10">
        <v>686237.49917392305</v>
      </c>
      <c r="E29" s="10"/>
    </row>
    <row r="30" spans="1:7" x14ac:dyDescent="0.4">
      <c r="A30" s="4"/>
      <c r="B30" s="1">
        <v>2026</v>
      </c>
      <c r="C30" s="1" t="s">
        <v>16</v>
      </c>
      <c r="D30" s="10">
        <v>687822.70779701485</v>
      </c>
    </row>
    <row r="31" spans="1:7" x14ac:dyDescent="0.4">
      <c r="A31" s="4"/>
      <c r="B31" s="1">
        <v>2026</v>
      </c>
      <c r="C31" s="1" t="s">
        <v>18</v>
      </c>
      <c r="D31" s="10">
        <v>689411.578252026</v>
      </c>
    </row>
    <row r="32" spans="1:7" x14ac:dyDescent="0.4">
      <c r="A32" s="4"/>
      <c r="B32" s="1">
        <v>2026</v>
      </c>
      <c r="C32" s="1" t="s">
        <v>20</v>
      </c>
      <c r="D32" s="10">
        <v>691004.11899778817</v>
      </c>
    </row>
  </sheetData>
  <dataValidations count="2">
    <dataValidation type="list" allowBlank="1" showInputMessage="1" showErrorMessage="1" sqref="G2" xr:uid="{8120C7AA-69DE-41A7-9233-F98EA8C9C5C6}">
      <formula1>$T$1:$T$12</formula1>
    </dataValidation>
    <dataValidation type="list" allowBlank="1" showInputMessage="1" showErrorMessage="1" sqref="G1" xr:uid="{FD30C6EB-8BB9-4365-ABE9-FE7A3FB4AB2C}">
      <formula1>$V$1:$V$12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06618-1209-416E-8E66-0390EA04748F}">
  <dimension ref="A1:Y32"/>
  <sheetViews>
    <sheetView showGridLines="0" workbookViewId="0"/>
  </sheetViews>
  <sheetFormatPr defaultRowHeight="16.8" x14ac:dyDescent="0.4"/>
  <cols>
    <col min="1" max="1" width="10.109375" style="1" customWidth="1"/>
    <col min="2" max="2" width="6.33203125" style="1" customWidth="1"/>
    <col min="3" max="3" width="8" style="1" customWidth="1"/>
    <col min="4" max="4" width="12.33203125" style="1" customWidth="1"/>
    <col min="5" max="5" width="10.5546875" style="1" customWidth="1"/>
    <col min="6" max="6" width="10.33203125" style="1" bestFit="1" customWidth="1"/>
    <col min="7" max="7" width="16.44140625" style="1" customWidth="1"/>
    <col min="8" max="8" width="12.44140625" style="1" bestFit="1" customWidth="1"/>
    <col min="9" max="19" width="8.88671875" style="1"/>
    <col min="20" max="20" width="8.88671875" style="1" customWidth="1"/>
    <col min="21" max="22" width="9" style="1" customWidth="1"/>
    <col min="23" max="23" width="3.77734375" style="1" customWidth="1"/>
    <col min="24" max="24" width="8.88671875" style="1" customWidth="1"/>
    <col min="25" max="25" width="9" style="1" customWidth="1"/>
    <col min="26" max="27" width="8.88671875" style="1" customWidth="1"/>
    <col min="28" max="16384" width="8.88671875" style="1"/>
  </cols>
  <sheetData>
    <row r="1" spans="1:25" ht="17.399999999999999" thickBot="1" x14ac:dyDescent="0.45">
      <c r="A1" s="7" t="s">
        <v>2</v>
      </c>
      <c r="B1" s="8" t="s">
        <v>0</v>
      </c>
      <c r="C1" s="8" t="s">
        <v>3</v>
      </c>
      <c r="D1" s="9" t="s">
        <v>6</v>
      </c>
      <c r="F1" s="2" t="s">
        <v>0</v>
      </c>
      <c r="G1" s="3">
        <v>2025</v>
      </c>
      <c r="T1" s="1" t="s">
        <v>1</v>
      </c>
      <c r="U1" s="1">
        <v>1</v>
      </c>
      <c r="V1" s="1">
        <v>2024</v>
      </c>
      <c r="Y1" s="4"/>
    </row>
    <row r="2" spans="1:25" ht="17.399999999999999" thickBot="1" x14ac:dyDescent="0.45">
      <c r="A2" s="4">
        <f>DATE(B2,_xlfn.XLOOKUP(C2,T:T,U:U),1)</f>
        <v>45292</v>
      </c>
      <c r="B2" s="1">
        <v>2024</v>
      </c>
      <c r="C2" s="1" t="s">
        <v>8</v>
      </c>
      <c r="D2" s="10">
        <v>413779</v>
      </c>
      <c r="F2" s="5" t="s">
        <v>3</v>
      </c>
      <c r="G2" s="6" t="s">
        <v>7</v>
      </c>
      <c r="T2" s="1" t="s">
        <v>4</v>
      </c>
      <c r="U2" s="1">
        <v>2</v>
      </c>
      <c r="V2" s="1">
        <v>2025</v>
      </c>
    </row>
    <row r="3" spans="1:25" x14ac:dyDescent="0.4">
      <c r="A3" s="4">
        <f t="shared" ref="A3:A32" si="0">DATE(B3,_xlfn.XLOOKUP(C3,T:T,U:U),1)</f>
        <v>45323</v>
      </c>
      <c r="B3" s="1">
        <v>2024</v>
      </c>
      <c r="C3" s="1" t="s">
        <v>10</v>
      </c>
      <c r="D3" s="10">
        <v>420254</v>
      </c>
      <c r="T3" s="1" t="s">
        <v>5</v>
      </c>
      <c r="U3" s="1">
        <v>3</v>
      </c>
      <c r="V3" s="1">
        <v>2026</v>
      </c>
    </row>
    <row r="4" spans="1:25" x14ac:dyDescent="0.4">
      <c r="A4" s="4">
        <f t="shared" si="0"/>
        <v>45352</v>
      </c>
      <c r="B4" s="1">
        <v>2024</v>
      </c>
      <c r="C4" s="1" t="s">
        <v>12</v>
      </c>
      <c r="D4" s="10">
        <v>426557.80999999994</v>
      </c>
      <c r="T4" s="1" t="s">
        <v>7</v>
      </c>
      <c r="U4" s="1">
        <v>4</v>
      </c>
      <c r="V4" s="1">
        <v>2027</v>
      </c>
    </row>
    <row r="5" spans="1:25" x14ac:dyDescent="0.4">
      <c r="A5" s="4">
        <f t="shared" si="0"/>
        <v>45383</v>
      </c>
      <c r="B5" s="1">
        <v>2024</v>
      </c>
      <c r="C5" s="1" t="s">
        <v>14</v>
      </c>
      <c r="D5" s="10">
        <v>502144</v>
      </c>
      <c r="T5" s="1" t="s">
        <v>9</v>
      </c>
      <c r="U5" s="1">
        <v>5</v>
      </c>
      <c r="V5" s="1">
        <v>2028</v>
      </c>
    </row>
    <row r="6" spans="1:25" x14ac:dyDescent="0.4">
      <c r="A6" s="4">
        <f t="shared" si="0"/>
        <v>45413</v>
      </c>
      <c r="B6" s="1">
        <v>2024</v>
      </c>
      <c r="C6" s="1" t="s">
        <v>16</v>
      </c>
      <c r="D6" s="10">
        <v>439450.51980724983</v>
      </c>
      <c r="T6" s="1" t="s">
        <v>11</v>
      </c>
      <c r="U6" s="1">
        <v>6</v>
      </c>
      <c r="V6" s="1">
        <v>2029</v>
      </c>
    </row>
    <row r="7" spans="1:25" x14ac:dyDescent="0.4">
      <c r="A7" s="4">
        <f t="shared" si="0"/>
        <v>45444</v>
      </c>
      <c r="B7" s="1">
        <v>2024</v>
      </c>
      <c r="C7" s="1" t="s">
        <v>18</v>
      </c>
      <c r="D7" s="10">
        <v>446042.27760435856</v>
      </c>
      <c r="E7" s="10"/>
      <c r="F7" s="10"/>
      <c r="G7" s="10"/>
      <c r="T7" s="1" t="s">
        <v>13</v>
      </c>
      <c r="U7" s="1">
        <v>7</v>
      </c>
      <c r="V7" s="1">
        <v>2030</v>
      </c>
    </row>
    <row r="8" spans="1:25" x14ac:dyDescent="0.4">
      <c r="A8" s="4">
        <f t="shared" si="0"/>
        <v>45474</v>
      </c>
      <c r="B8" s="1">
        <v>2024</v>
      </c>
      <c r="C8" s="1" t="s">
        <v>20</v>
      </c>
      <c r="D8" s="10">
        <v>452732.91176842392</v>
      </c>
      <c r="E8" s="10"/>
      <c r="F8" s="10"/>
      <c r="G8" s="10"/>
      <c r="T8" s="1" t="s">
        <v>15</v>
      </c>
      <c r="U8" s="1">
        <v>8</v>
      </c>
      <c r="V8" s="1">
        <v>2031</v>
      </c>
    </row>
    <row r="9" spans="1:25" x14ac:dyDescent="0.4">
      <c r="A9" s="4">
        <f t="shared" si="0"/>
        <v>45505</v>
      </c>
      <c r="B9" s="1">
        <v>2024</v>
      </c>
      <c r="C9" s="1" t="s">
        <v>22</v>
      </c>
      <c r="D9" s="10">
        <v>526412</v>
      </c>
      <c r="E9" s="10"/>
      <c r="F9" s="10"/>
      <c r="G9" s="10"/>
      <c r="T9" s="1" t="s">
        <v>17</v>
      </c>
      <c r="U9" s="1">
        <v>9</v>
      </c>
      <c r="V9" s="1">
        <v>2032</v>
      </c>
    </row>
    <row r="10" spans="1:25" x14ac:dyDescent="0.4">
      <c r="A10" s="4">
        <f t="shared" si="0"/>
        <v>45536</v>
      </c>
      <c r="B10" s="1">
        <v>2024</v>
      </c>
      <c r="C10" s="1" t="s">
        <v>24</v>
      </c>
      <c r="D10" s="10">
        <v>466416.76402662444</v>
      </c>
      <c r="E10" s="10"/>
      <c r="F10" s="10"/>
      <c r="G10" s="10"/>
      <c r="T10" s="1" t="s">
        <v>19</v>
      </c>
      <c r="U10" s="1">
        <v>10</v>
      </c>
      <c r="V10" s="1">
        <v>2033</v>
      </c>
    </row>
    <row r="11" spans="1:25" x14ac:dyDescent="0.4">
      <c r="A11" s="4">
        <f t="shared" si="0"/>
        <v>45566</v>
      </c>
      <c r="B11" s="1">
        <v>2024</v>
      </c>
      <c r="C11" s="1" t="s">
        <v>25</v>
      </c>
      <c r="D11" s="10">
        <v>473413.01548702375</v>
      </c>
      <c r="E11" s="10"/>
      <c r="F11" s="10"/>
      <c r="G11" s="10"/>
      <c r="T11" s="1" t="s">
        <v>21</v>
      </c>
      <c r="U11" s="1">
        <v>11</v>
      </c>
      <c r="V11" s="1">
        <v>2034</v>
      </c>
    </row>
    <row r="12" spans="1:25" x14ac:dyDescent="0.4">
      <c r="A12" s="4">
        <f t="shared" si="0"/>
        <v>45597</v>
      </c>
      <c r="B12" s="1">
        <v>2024</v>
      </c>
      <c r="C12" s="1" t="s">
        <v>26</v>
      </c>
      <c r="D12" s="10">
        <v>524687</v>
      </c>
      <c r="E12" s="10"/>
      <c r="F12" s="10"/>
      <c r="G12" s="10"/>
      <c r="T12" s="1" t="s">
        <v>23</v>
      </c>
      <c r="U12" s="1">
        <v>12</v>
      </c>
      <c r="V12" s="1">
        <v>2035</v>
      </c>
    </row>
    <row r="13" spans="1:25" x14ac:dyDescent="0.4">
      <c r="A13" s="4">
        <f t="shared" si="0"/>
        <v>45627</v>
      </c>
      <c r="B13" s="1">
        <v>2024</v>
      </c>
      <c r="C13" s="1" t="s">
        <v>27</v>
      </c>
      <c r="D13" s="10">
        <v>487721.92388011893</v>
      </c>
      <c r="E13" s="10"/>
      <c r="F13" s="10"/>
      <c r="G13" s="10"/>
    </row>
    <row r="14" spans="1:25" x14ac:dyDescent="0.4">
      <c r="A14" s="4">
        <f t="shared" si="0"/>
        <v>45658</v>
      </c>
      <c r="B14" s="1">
        <v>2025</v>
      </c>
      <c r="C14" s="1" t="s">
        <v>8</v>
      </c>
      <c r="D14" s="10">
        <v>495037.75273832068</v>
      </c>
      <c r="E14" s="10"/>
      <c r="F14" s="10"/>
      <c r="G14" s="10"/>
    </row>
    <row r="15" spans="1:25" x14ac:dyDescent="0.4">
      <c r="A15" s="4">
        <f t="shared" si="0"/>
        <v>45689</v>
      </c>
      <c r="B15" s="1">
        <v>2025</v>
      </c>
      <c r="C15" s="1" t="s">
        <v>10</v>
      </c>
      <c r="D15" s="10">
        <v>502463.31902939541</v>
      </c>
      <c r="E15" s="10"/>
      <c r="F15" s="10"/>
      <c r="G15" s="10"/>
    </row>
    <row r="16" spans="1:25" x14ac:dyDescent="0.4">
      <c r="A16" s="4">
        <f t="shared" si="0"/>
        <v>45717</v>
      </c>
      <c r="B16" s="1">
        <v>2025</v>
      </c>
      <c r="C16" s="1" t="s">
        <v>12</v>
      </c>
      <c r="D16" s="10">
        <v>625472</v>
      </c>
      <c r="E16" s="10"/>
      <c r="F16" s="10"/>
      <c r="G16" s="10"/>
    </row>
    <row r="17" spans="1:7" x14ac:dyDescent="0.4">
      <c r="A17" s="4">
        <f t="shared" si="0"/>
        <v>45748</v>
      </c>
      <c r="B17" s="1">
        <v>2025</v>
      </c>
      <c r="C17" s="1" t="s">
        <v>14</v>
      </c>
      <c r="D17" s="10">
        <v>517650.27284705878</v>
      </c>
      <c r="E17" s="10"/>
      <c r="F17" s="10"/>
      <c r="G17" s="10"/>
    </row>
    <row r="18" spans="1:7" x14ac:dyDescent="0.4">
      <c r="A18" s="4">
        <f t="shared" si="0"/>
        <v>45778</v>
      </c>
      <c r="B18" s="1">
        <v>2025</v>
      </c>
      <c r="C18" s="1" t="s">
        <v>16</v>
      </c>
      <c r="D18" s="10">
        <v>425130</v>
      </c>
      <c r="E18" s="10"/>
      <c r="F18" s="10"/>
      <c r="G18" s="10"/>
    </row>
    <row r="19" spans="1:7" x14ac:dyDescent="0.4">
      <c r="A19" s="4">
        <f t="shared" si="0"/>
        <v>45809</v>
      </c>
      <c r="B19" s="1">
        <v>2025</v>
      </c>
      <c r="C19" s="1" t="s">
        <v>18</v>
      </c>
      <c r="D19" s="10">
        <v>533296.25234386104</v>
      </c>
      <c r="E19" s="10"/>
      <c r="F19" s="10"/>
      <c r="G19" s="10"/>
    </row>
    <row r="20" spans="1:7" x14ac:dyDescent="0.4">
      <c r="A20" s="4">
        <f t="shared" si="0"/>
        <v>45839</v>
      </c>
      <c r="B20" s="1">
        <v>2025</v>
      </c>
      <c r="C20" s="1" t="s">
        <v>20</v>
      </c>
      <c r="D20" s="10">
        <v>541295.69612901891</v>
      </c>
      <c r="E20" s="10"/>
    </row>
    <row r="21" spans="1:7" x14ac:dyDescent="0.4">
      <c r="A21" s="4">
        <f t="shared" si="0"/>
        <v>45870</v>
      </c>
      <c r="B21" s="1">
        <v>2025</v>
      </c>
      <c r="C21" s="1" t="s">
        <v>22</v>
      </c>
      <c r="D21" s="10">
        <v>654216</v>
      </c>
      <c r="E21" s="10"/>
    </row>
    <row r="22" spans="1:7" x14ac:dyDescent="0.4">
      <c r="A22" s="4">
        <f t="shared" si="0"/>
        <v>45901</v>
      </c>
      <c r="B22" s="1">
        <v>2025</v>
      </c>
      <c r="C22" s="1" t="s">
        <v>24</v>
      </c>
      <c r="D22" s="10">
        <v>557656.35854451836</v>
      </c>
      <c r="E22" s="10"/>
    </row>
    <row r="23" spans="1:7" x14ac:dyDescent="0.4">
      <c r="A23" s="4">
        <f t="shared" si="0"/>
        <v>45931</v>
      </c>
      <c r="B23" s="1">
        <v>2025</v>
      </c>
      <c r="C23" s="1" t="s">
        <v>25</v>
      </c>
      <c r="D23" s="10">
        <v>566021.20392268605</v>
      </c>
      <c r="E23" s="10"/>
    </row>
    <row r="24" spans="1:7" x14ac:dyDescent="0.4">
      <c r="A24" s="4">
        <f t="shared" si="0"/>
        <v>45962</v>
      </c>
      <c r="B24" s="1">
        <v>2025</v>
      </c>
      <c r="C24" s="1" t="s">
        <v>26</v>
      </c>
      <c r="D24" s="10">
        <v>695874</v>
      </c>
      <c r="E24" s="10"/>
    </row>
    <row r="25" spans="1:7" x14ac:dyDescent="0.4">
      <c r="A25" s="4">
        <f t="shared" si="0"/>
        <v>45992</v>
      </c>
      <c r="B25" s="1">
        <v>2025</v>
      </c>
      <c r="C25" s="1" t="s">
        <v>27</v>
      </c>
      <c r="D25" s="10">
        <v>695412</v>
      </c>
      <c r="E25" s="10"/>
    </row>
    <row r="26" spans="1:7" x14ac:dyDescent="0.4">
      <c r="A26" s="4">
        <f t="shared" si="0"/>
        <v>46023</v>
      </c>
      <c r="B26" s="1">
        <v>2026</v>
      </c>
      <c r="C26" s="1" t="s">
        <v>8</v>
      </c>
      <c r="D26" s="10">
        <v>681503.76</v>
      </c>
      <c r="E26" s="10"/>
    </row>
    <row r="27" spans="1:7" x14ac:dyDescent="0.4">
      <c r="A27" s="4">
        <f t="shared" si="0"/>
        <v>46054</v>
      </c>
      <c r="B27" s="1">
        <v>2026</v>
      </c>
      <c r="C27" s="1" t="s">
        <v>10</v>
      </c>
      <c r="D27" s="10">
        <v>683078.03368560004</v>
      </c>
      <c r="E27" s="10"/>
    </row>
    <row r="28" spans="1:7" x14ac:dyDescent="0.4">
      <c r="A28" s="4">
        <f t="shared" si="0"/>
        <v>46082</v>
      </c>
      <c r="B28" s="1">
        <v>2026</v>
      </c>
      <c r="C28" s="1" t="s">
        <v>12</v>
      </c>
      <c r="D28" s="10">
        <v>684655.94394341379</v>
      </c>
      <c r="E28" s="10"/>
    </row>
    <row r="29" spans="1:7" x14ac:dyDescent="0.4">
      <c r="A29" s="4">
        <f t="shared" si="0"/>
        <v>46113</v>
      </c>
      <c r="B29" s="1">
        <v>2026</v>
      </c>
      <c r="C29" s="1" t="s">
        <v>14</v>
      </c>
      <c r="D29" s="10">
        <v>686237.49917392305</v>
      </c>
      <c r="E29" s="10"/>
    </row>
    <row r="30" spans="1:7" x14ac:dyDescent="0.4">
      <c r="A30" s="4">
        <f t="shared" si="0"/>
        <v>46143</v>
      </c>
      <c r="B30" s="1">
        <v>2026</v>
      </c>
      <c r="C30" s="1" t="s">
        <v>16</v>
      </c>
      <c r="D30" s="10">
        <v>687822.70779701485</v>
      </c>
    </row>
    <row r="31" spans="1:7" x14ac:dyDescent="0.4">
      <c r="A31" s="4">
        <f t="shared" si="0"/>
        <v>46174</v>
      </c>
      <c r="B31" s="1">
        <v>2026</v>
      </c>
      <c r="C31" s="1" t="s">
        <v>18</v>
      </c>
      <c r="D31" s="10">
        <v>689411.578252026</v>
      </c>
    </row>
    <row r="32" spans="1:7" x14ac:dyDescent="0.4">
      <c r="A32" s="4">
        <f t="shared" si="0"/>
        <v>46204</v>
      </c>
      <c r="B32" s="1">
        <v>2026</v>
      </c>
      <c r="C32" s="1" t="s">
        <v>20</v>
      </c>
      <c r="D32" s="10">
        <v>691004.11899778817</v>
      </c>
    </row>
  </sheetData>
  <dataValidations count="2">
    <dataValidation type="list" allowBlank="1" showInputMessage="1" showErrorMessage="1" sqref="G1" xr:uid="{B40F1192-344E-4E81-B296-6212ABF5CE52}">
      <formula1>$V$1:$V$12</formula1>
    </dataValidation>
    <dataValidation type="list" allowBlank="1" showInputMessage="1" showErrorMessage="1" sqref="G2" xr:uid="{69A0B597-6339-438A-B4AA-A7193C45DFBC}">
      <formula1>$T$1:$T$12</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8026E-9CEB-4BBB-8A16-044055799D90}">
  <dimension ref="A1:Y32"/>
  <sheetViews>
    <sheetView showGridLines="0" workbookViewId="0"/>
  </sheetViews>
  <sheetFormatPr defaultRowHeight="16.8" x14ac:dyDescent="0.4"/>
  <cols>
    <col min="1" max="1" width="10.109375" style="1" customWidth="1"/>
    <col min="2" max="2" width="6.33203125" style="1" customWidth="1"/>
    <col min="3" max="3" width="8" style="1" customWidth="1"/>
    <col min="4" max="4" width="12.33203125" style="1" customWidth="1"/>
    <col min="5" max="5" width="10.5546875" style="1" customWidth="1"/>
    <col min="6" max="6" width="10.33203125" style="1" bestFit="1" customWidth="1"/>
    <col min="7" max="7" width="16.44140625" style="1" customWidth="1"/>
    <col min="8" max="8" width="12.44140625" style="1" bestFit="1" customWidth="1"/>
    <col min="9" max="19" width="8.88671875" style="1"/>
    <col min="20" max="20" width="8.88671875" style="1" customWidth="1"/>
    <col min="21" max="22" width="9" style="1" customWidth="1"/>
    <col min="23" max="23" width="3.77734375" style="1" customWidth="1"/>
    <col min="24" max="24" width="8.88671875" style="1" customWidth="1"/>
    <col min="25" max="25" width="9" style="1" customWidth="1"/>
    <col min="26" max="27" width="8.88671875" style="1" customWidth="1"/>
    <col min="28" max="16384" width="8.88671875" style="1"/>
  </cols>
  <sheetData>
    <row r="1" spans="1:25" ht="17.399999999999999" thickBot="1" x14ac:dyDescent="0.45">
      <c r="A1" s="7" t="s">
        <v>2</v>
      </c>
      <c r="B1" s="8" t="s">
        <v>0</v>
      </c>
      <c r="C1" s="8" t="s">
        <v>3</v>
      </c>
      <c r="D1" s="9" t="s">
        <v>6</v>
      </c>
      <c r="F1" s="2" t="s">
        <v>0</v>
      </c>
      <c r="G1" s="3">
        <v>2025</v>
      </c>
      <c r="T1" s="1" t="s">
        <v>1</v>
      </c>
      <c r="U1" s="1">
        <v>1</v>
      </c>
      <c r="V1" s="1">
        <v>2024</v>
      </c>
      <c r="X1" s="1" t="s">
        <v>2</v>
      </c>
      <c r="Y1" s="4">
        <f>DATE(G1,_xlfn.XLOOKUP(G2,T:T,U:U),1)</f>
        <v>45748</v>
      </c>
    </row>
    <row r="2" spans="1:25" ht="17.399999999999999" thickBot="1" x14ac:dyDescent="0.45">
      <c r="A2" s="4">
        <f>DATE(B2,_xlfn.XLOOKUP(C2,T:T,U:U),1)</f>
        <v>45292</v>
      </c>
      <c r="B2" s="1">
        <v>2024</v>
      </c>
      <c r="C2" s="1" t="s">
        <v>8</v>
      </c>
      <c r="D2" s="10">
        <v>413779</v>
      </c>
      <c r="F2" s="5" t="s">
        <v>3</v>
      </c>
      <c r="G2" s="6" t="s">
        <v>7</v>
      </c>
      <c r="T2" s="1" t="s">
        <v>4</v>
      </c>
      <c r="U2" s="1">
        <v>2</v>
      </c>
      <c r="V2" s="1">
        <v>2025</v>
      </c>
    </row>
    <row r="3" spans="1:25" ht="17.399999999999999" thickBot="1" x14ac:dyDescent="0.45">
      <c r="A3" s="4">
        <f t="shared" ref="A3:A32" si="0">DATE(B3,_xlfn.XLOOKUP(C3,T:T,U:U),1)</f>
        <v>45323</v>
      </c>
      <c r="B3" s="1">
        <v>2024</v>
      </c>
      <c r="C3" s="1" t="s">
        <v>10</v>
      </c>
      <c r="D3" s="10">
        <v>420254</v>
      </c>
      <c r="T3" s="1" t="s">
        <v>5</v>
      </c>
      <c r="U3" s="1">
        <v>3</v>
      </c>
      <c r="V3" s="1">
        <v>2026</v>
      </c>
    </row>
    <row r="4" spans="1:25" ht="17.399999999999999" thickBot="1" x14ac:dyDescent="0.45">
      <c r="A4" s="4">
        <f t="shared" si="0"/>
        <v>45352</v>
      </c>
      <c r="B4" s="1">
        <v>2024</v>
      </c>
      <c r="C4" s="1" t="s">
        <v>12</v>
      </c>
      <c r="D4" s="10">
        <v>426557.80999999994</v>
      </c>
      <c r="F4" s="7" t="s">
        <v>3</v>
      </c>
      <c r="G4" s="9" t="s">
        <v>6</v>
      </c>
      <c r="T4" s="1" t="s">
        <v>7</v>
      </c>
      <c r="U4" s="1">
        <v>4</v>
      </c>
      <c r="V4" s="1">
        <v>2027</v>
      </c>
    </row>
    <row r="5" spans="1:25" x14ac:dyDescent="0.4">
      <c r="A5" s="4">
        <f t="shared" si="0"/>
        <v>45383</v>
      </c>
      <c r="B5" s="1">
        <v>2024</v>
      </c>
      <c r="C5" s="1" t="s">
        <v>14</v>
      </c>
      <c r="D5" s="10">
        <v>502144</v>
      </c>
      <c r="F5" s="23">
        <f t="shared" ref="F5:F15" si="1">DATE(YEAR(F6),MONTH(F6)-1,1)</f>
        <v>45383</v>
      </c>
      <c r="G5" s="11"/>
      <c r="T5" s="1" t="s">
        <v>9</v>
      </c>
      <c r="U5" s="1">
        <v>5</v>
      </c>
      <c r="V5" s="1">
        <v>2028</v>
      </c>
    </row>
    <row r="6" spans="1:25" x14ac:dyDescent="0.4">
      <c r="A6" s="4">
        <f t="shared" si="0"/>
        <v>45413</v>
      </c>
      <c r="B6" s="1">
        <v>2024</v>
      </c>
      <c r="C6" s="1" t="s">
        <v>16</v>
      </c>
      <c r="D6" s="10">
        <v>439450.51980724983</v>
      </c>
      <c r="F6" s="24">
        <f t="shared" si="1"/>
        <v>45413</v>
      </c>
      <c r="G6" s="12"/>
      <c r="T6" s="1" t="s">
        <v>11</v>
      </c>
      <c r="U6" s="1">
        <v>6</v>
      </c>
      <c r="V6" s="1">
        <v>2029</v>
      </c>
    </row>
    <row r="7" spans="1:25" x14ac:dyDescent="0.4">
      <c r="A7" s="4">
        <f t="shared" si="0"/>
        <v>45444</v>
      </c>
      <c r="B7" s="1">
        <v>2024</v>
      </c>
      <c r="C7" s="1" t="s">
        <v>18</v>
      </c>
      <c r="D7" s="10">
        <v>446042.27760435856</v>
      </c>
      <c r="E7" s="10"/>
      <c r="F7" s="24">
        <f t="shared" si="1"/>
        <v>45444</v>
      </c>
      <c r="G7" s="12"/>
      <c r="T7" s="1" t="s">
        <v>13</v>
      </c>
      <c r="U7" s="1">
        <v>7</v>
      </c>
      <c r="V7" s="1">
        <v>2030</v>
      </c>
    </row>
    <row r="8" spans="1:25" x14ac:dyDescent="0.4">
      <c r="A8" s="4">
        <f t="shared" si="0"/>
        <v>45474</v>
      </c>
      <c r="B8" s="1">
        <v>2024</v>
      </c>
      <c r="C8" s="1" t="s">
        <v>20</v>
      </c>
      <c r="D8" s="10">
        <v>452732.91176842392</v>
      </c>
      <c r="E8" s="10"/>
      <c r="F8" s="24">
        <f t="shared" si="1"/>
        <v>45474</v>
      </c>
      <c r="G8" s="12"/>
      <c r="T8" s="1" t="s">
        <v>15</v>
      </c>
      <c r="U8" s="1">
        <v>8</v>
      </c>
      <c r="V8" s="1">
        <v>2031</v>
      </c>
    </row>
    <row r="9" spans="1:25" x14ac:dyDescent="0.4">
      <c r="A9" s="4">
        <f t="shared" si="0"/>
        <v>45505</v>
      </c>
      <c r="B9" s="1">
        <v>2024</v>
      </c>
      <c r="C9" s="1" t="s">
        <v>22</v>
      </c>
      <c r="D9" s="10">
        <v>526412</v>
      </c>
      <c r="E9" s="10"/>
      <c r="F9" s="24">
        <f t="shared" si="1"/>
        <v>45505</v>
      </c>
      <c r="G9" s="12"/>
      <c r="T9" s="1" t="s">
        <v>17</v>
      </c>
      <c r="U9" s="1">
        <v>9</v>
      </c>
      <c r="V9" s="1">
        <v>2032</v>
      </c>
    </row>
    <row r="10" spans="1:25" x14ac:dyDescent="0.4">
      <c r="A10" s="4">
        <f t="shared" si="0"/>
        <v>45536</v>
      </c>
      <c r="B10" s="1">
        <v>2024</v>
      </c>
      <c r="C10" s="1" t="s">
        <v>24</v>
      </c>
      <c r="D10" s="10">
        <v>466416.76402662444</v>
      </c>
      <c r="E10" s="10"/>
      <c r="F10" s="24">
        <f t="shared" si="1"/>
        <v>45536</v>
      </c>
      <c r="G10" s="12"/>
      <c r="T10" s="1" t="s">
        <v>19</v>
      </c>
      <c r="U10" s="1">
        <v>10</v>
      </c>
      <c r="V10" s="1">
        <v>2033</v>
      </c>
    </row>
    <row r="11" spans="1:25" x14ac:dyDescent="0.4">
      <c r="A11" s="4">
        <f t="shared" si="0"/>
        <v>45566</v>
      </c>
      <c r="B11" s="1">
        <v>2024</v>
      </c>
      <c r="C11" s="1" t="s">
        <v>25</v>
      </c>
      <c r="D11" s="10">
        <v>473413.01548702375</v>
      </c>
      <c r="E11" s="10"/>
      <c r="F11" s="24">
        <f t="shared" si="1"/>
        <v>45566</v>
      </c>
      <c r="G11" s="12"/>
      <c r="T11" s="1" t="s">
        <v>21</v>
      </c>
      <c r="U11" s="1">
        <v>11</v>
      </c>
      <c r="V11" s="1">
        <v>2034</v>
      </c>
    </row>
    <row r="12" spans="1:25" x14ac:dyDescent="0.4">
      <c r="A12" s="4">
        <f t="shared" si="0"/>
        <v>45597</v>
      </c>
      <c r="B12" s="1">
        <v>2024</v>
      </c>
      <c r="C12" s="1" t="s">
        <v>26</v>
      </c>
      <c r="D12" s="10">
        <v>524687</v>
      </c>
      <c r="E12" s="10"/>
      <c r="F12" s="24">
        <f t="shared" si="1"/>
        <v>45597</v>
      </c>
      <c r="G12" s="12"/>
      <c r="T12" s="1" t="s">
        <v>23</v>
      </c>
      <c r="U12" s="1">
        <v>12</v>
      </c>
      <c r="V12" s="1">
        <v>2035</v>
      </c>
    </row>
    <row r="13" spans="1:25" x14ac:dyDescent="0.4">
      <c r="A13" s="4">
        <f t="shared" si="0"/>
        <v>45627</v>
      </c>
      <c r="B13" s="1">
        <v>2024</v>
      </c>
      <c r="C13" s="1" t="s">
        <v>27</v>
      </c>
      <c r="D13" s="10">
        <v>487721.92388011893</v>
      </c>
      <c r="E13" s="10"/>
      <c r="F13" s="24">
        <f t="shared" si="1"/>
        <v>45627</v>
      </c>
      <c r="G13" s="12"/>
    </row>
    <row r="14" spans="1:25" x14ac:dyDescent="0.4">
      <c r="A14" s="4">
        <f t="shared" si="0"/>
        <v>45658</v>
      </c>
      <c r="B14" s="1">
        <v>2025</v>
      </c>
      <c r="C14" s="1" t="s">
        <v>8</v>
      </c>
      <c r="D14" s="10">
        <v>495037.75273832068</v>
      </c>
      <c r="E14" s="10"/>
      <c r="F14" s="24">
        <f t="shared" si="1"/>
        <v>45658</v>
      </c>
      <c r="G14" s="12"/>
    </row>
    <row r="15" spans="1:25" x14ac:dyDescent="0.4">
      <c r="A15" s="4">
        <f t="shared" si="0"/>
        <v>45689</v>
      </c>
      <c r="B15" s="1">
        <v>2025</v>
      </c>
      <c r="C15" s="1" t="s">
        <v>10</v>
      </c>
      <c r="D15" s="10">
        <v>502463.31902939541</v>
      </c>
      <c r="E15" s="10"/>
      <c r="F15" s="24">
        <f t="shared" si="1"/>
        <v>45689</v>
      </c>
      <c r="G15" s="12"/>
    </row>
    <row r="16" spans="1:25" x14ac:dyDescent="0.4">
      <c r="A16" s="4">
        <f t="shared" si="0"/>
        <v>45717</v>
      </c>
      <c r="B16" s="1">
        <v>2025</v>
      </c>
      <c r="C16" s="1" t="s">
        <v>12</v>
      </c>
      <c r="D16" s="10">
        <v>625472</v>
      </c>
      <c r="E16" s="10"/>
      <c r="F16" s="24">
        <f>DATE(YEAR(F17),MONTH(F17)-1,1)</f>
        <v>45717</v>
      </c>
      <c r="G16" s="12"/>
    </row>
    <row r="17" spans="1:7" ht="17.399999999999999" thickBot="1" x14ac:dyDescent="0.45">
      <c r="A17" s="4">
        <f t="shared" si="0"/>
        <v>45748</v>
      </c>
      <c r="B17" s="1">
        <v>2025</v>
      </c>
      <c r="C17" s="1" t="s">
        <v>14</v>
      </c>
      <c r="D17" s="10">
        <v>517650.27284705878</v>
      </c>
      <c r="E17" s="10"/>
      <c r="F17" s="25">
        <f>Y1</f>
        <v>45748</v>
      </c>
      <c r="G17" s="13"/>
    </row>
    <row r="18" spans="1:7" x14ac:dyDescent="0.4">
      <c r="A18" s="4">
        <f t="shared" si="0"/>
        <v>45778</v>
      </c>
      <c r="B18" s="1">
        <v>2025</v>
      </c>
      <c r="C18" s="1" t="s">
        <v>16</v>
      </c>
      <c r="D18" s="10">
        <v>425130</v>
      </c>
      <c r="E18" s="10"/>
      <c r="F18" s="10"/>
      <c r="G18" s="10"/>
    </row>
    <row r="19" spans="1:7" x14ac:dyDescent="0.4">
      <c r="A19" s="4">
        <f t="shared" si="0"/>
        <v>45809</v>
      </c>
      <c r="B19" s="1">
        <v>2025</v>
      </c>
      <c r="C19" s="1" t="s">
        <v>18</v>
      </c>
      <c r="D19" s="10">
        <v>533296.25234386104</v>
      </c>
      <c r="E19" s="10"/>
      <c r="F19" s="10"/>
      <c r="G19" s="10"/>
    </row>
    <row r="20" spans="1:7" x14ac:dyDescent="0.4">
      <c r="A20" s="4">
        <f t="shared" si="0"/>
        <v>45839</v>
      </c>
      <c r="B20" s="1">
        <v>2025</v>
      </c>
      <c r="C20" s="1" t="s">
        <v>20</v>
      </c>
      <c r="D20" s="10">
        <v>541295.69612901891</v>
      </c>
      <c r="E20" s="10"/>
    </row>
    <row r="21" spans="1:7" x14ac:dyDescent="0.4">
      <c r="A21" s="4">
        <f t="shared" si="0"/>
        <v>45870</v>
      </c>
      <c r="B21" s="1">
        <v>2025</v>
      </c>
      <c r="C21" s="1" t="s">
        <v>22</v>
      </c>
      <c r="D21" s="10">
        <v>654216</v>
      </c>
      <c r="E21" s="10"/>
    </row>
    <row r="22" spans="1:7" x14ac:dyDescent="0.4">
      <c r="A22" s="4">
        <f t="shared" si="0"/>
        <v>45901</v>
      </c>
      <c r="B22" s="1">
        <v>2025</v>
      </c>
      <c r="C22" s="1" t="s">
        <v>24</v>
      </c>
      <c r="D22" s="10">
        <v>557656.35854451836</v>
      </c>
      <c r="E22" s="10"/>
    </row>
    <row r="23" spans="1:7" x14ac:dyDescent="0.4">
      <c r="A23" s="4">
        <f t="shared" si="0"/>
        <v>45931</v>
      </c>
      <c r="B23" s="1">
        <v>2025</v>
      </c>
      <c r="C23" s="1" t="s">
        <v>25</v>
      </c>
      <c r="D23" s="10">
        <v>566021.20392268605</v>
      </c>
      <c r="E23" s="10"/>
    </row>
    <row r="24" spans="1:7" x14ac:dyDescent="0.4">
      <c r="A24" s="4">
        <f t="shared" si="0"/>
        <v>45962</v>
      </c>
      <c r="B24" s="1">
        <v>2025</v>
      </c>
      <c r="C24" s="1" t="s">
        <v>26</v>
      </c>
      <c r="D24" s="10">
        <v>695874</v>
      </c>
      <c r="E24" s="10"/>
    </row>
    <row r="25" spans="1:7" x14ac:dyDescent="0.4">
      <c r="A25" s="4">
        <f t="shared" si="0"/>
        <v>45992</v>
      </c>
      <c r="B25" s="1">
        <v>2025</v>
      </c>
      <c r="C25" s="1" t="s">
        <v>27</v>
      </c>
      <c r="D25" s="10">
        <v>695412</v>
      </c>
      <c r="E25" s="10"/>
    </row>
    <row r="26" spans="1:7" x14ac:dyDescent="0.4">
      <c r="A26" s="4">
        <f t="shared" si="0"/>
        <v>46023</v>
      </c>
      <c r="B26" s="1">
        <v>2026</v>
      </c>
      <c r="C26" s="1" t="s">
        <v>8</v>
      </c>
      <c r="D26" s="10">
        <v>681503.76</v>
      </c>
      <c r="E26" s="10"/>
    </row>
    <row r="27" spans="1:7" x14ac:dyDescent="0.4">
      <c r="A27" s="4">
        <f t="shared" si="0"/>
        <v>46054</v>
      </c>
      <c r="B27" s="1">
        <v>2026</v>
      </c>
      <c r="C27" s="1" t="s">
        <v>10</v>
      </c>
      <c r="D27" s="10">
        <v>683078.03368560004</v>
      </c>
      <c r="E27" s="10"/>
    </row>
    <row r="28" spans="1:7" x14ac:dyDescent="0.4">
      <c r="A28" s="4">
        <f t="shared" si="0"/>
        <v>46082</v>
      </c>
      <c r="B28" s="1">
        <v>2026</v>
      </c>
      <c r="C28" s="1" t="s">
        <v>12</v>
      </c>
      <c r="D28" s="10">
        <v>684655.94394341379</v>
      </c>
      <c r="E28" s="10"/>
    </row>
    <row r="29" spans="1:7" x14ac:dyDescent="0.4">
      <c r="A29" s="4">
        <f t="shared" si="0"/>
        <v>46113</v>
      </c>
      <c r="B29" s="1">
        <v>2026</v>
      </c>
      <c r="C29" s="1" t="s">
        <v>14</v>
      </c>
      <c r="D29" s="10">
        <v>686237.49917392305</v>
      </c>
      <c r="E29" s="10"/>
    </row>
    <row r="30" spans="1:7" x14ac:dyDescent="0.4">
      <c r="A30" s="4">
        <f t="shared" si="0"/>
        <v>46143</v>
      </c>
      <c r="B30" s="1">
        <v>2026</v>
      </c>
      <c r="C30" s="1" t="s">
        <v>16</v>
      </c>
      <c r="D30" s="10">
        <v>687822.70779701485</v>
      </c>
    </row>
    <row r="31" spans="1:7" x14ac:dyDescent="0.4">
      <c r="A31" s="4">
        <f t="shared" si="0"/>
        <v>46174</v>
      </c>
      <c r="B31" s="1">
        <v>2026</v>
      </c>
      <c r="C31" s="1" t="s">
        <v>18</v>
      </c>
      <c r="D31" s="10">
        <v>689411.578252026</v>
      </c>
    </row>
    <row r="32" spans="1:7" x14ac:dyDescent="0.4">
      <c r="A32" s="4">
        <f t="shared" si="0"/>
        <v>46204</v>
      </c>
      <c r="B32" s="1">
        <v>2026</v>
      </c>
      <c r="C32" s="1" t="s">
        <v>20</v>
      </c>
      <c r="D32" s="10">
        <v>691004.11899778817</v>
      </c>
    </row>
  </sheetData>
  <dataValidations count="2">
    <dataValidation type="list" allowBlank="1" showInputMessage="1" showErrorMessage="1" sqref="G2" xr:uid="{73272300-AF1F-4F96-908E-1332FB139000}">
      <formula1>$T$1:$T$12</formula1>
    </dataValidation>
    <dataValidation type="list" allowBlank="1" showInputMessage="1" showErrorMessage="1" sqref="G1" xr:uid="{746952CF-0958-4B49-8425-2E142E02EF36}">
      <formula1>$V$1:$V$12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E04FE-CC6F-4CDA-8D46-D0F43FE2C794}">
  <dimension ref="A1:Y32"/>
  <sheetViews>
    <sheetView showGridLines="0" workbookViewId="0"/>
  </sheetViews>
  <sheetFormatPr defaultRowHeight="16.8" x14ac:dyDescent="0.4"/>
  <cols>
    <col min="1" max="1" width="10.109375" style="1" customWidth="1"/>
    <col min="2" max="2" width="6.33203125" style="1" customWidth="1"/>
    <col min="3" max="3" width="8" style="1" customWidth="1"/>
    <col min="4" max="4" width="12.33203125" style="1" customWidth="1"/>
    <col min="5" max="5" width="10.5546875" style="1" customWidth="1"/>
    <col min="6" max="6" width="10.33203125" style="1" bestFit="1" customWidth="1"/>
    <col min="7" max="7" width="16.44140625" style="1" customWidth="1"/>
    <col min="8" max="8" width="12.44140625" style="1" bestFit="1" customWidth="1"/>
    <col min="9" max="19" width="8.88671875" style="1"/>
    <col min="20" max="20" width="8.88671875" style="1" customWidth="1"/>
    <col min="21" max="22" width="9" style="1" customWidth="1"/>
    <col min="23" max="23" width="3.77734375" style="1" customWidth="1"/>
    <col min="24" max="24" width="8.88671875" style="1" customWidth="1"/>
    <col min="25" max="25" width="9" style="1" customWidth="1"/>
    <col min="26" max="27" width="8.88671875" style="1" customWidth="1"/>
    <col min="28" max="16384" width="8.88671875" style="1"/>
  </cols>
  <sheetData>
    <row r="1" spans="1:25" ht="17.399999999999999" thickBot="1" x14ac:dyDescent="0.45">
      <c r="A1" s="7" t="s">
        <v>2</v>
      </c>
      <c r="B1" s="8" t="s">
        <v>0</v>
      </c>
      <c r="C1" s="8" t="s">
        <v>3</v>
      </c>
      <c r="D1" s="9" t="s">
        <v>6</v>
      </c>
      <c r="F1" s="2" t="s">
        <v>0</v>
      </c>
      <c r="G1" s="3">
        <v>2025</v>
      </c>
      <c r="T1" s="1" t="s">
        <v>1</v>
      </c>
      <c r="U1" s="1">
        <v>1</v>
      </c>
      <c r="V1" s="1">
        <v>2024</v>
      </c>
      <c r="X1" s="1" t="s">
        <v>2</v>
      </c>
      <c r="Y1" s="4">
        <f>DATE(G1,_xlfn.XLOOKUP(G2,T:T,U:U),1)</f>
        <v>45748</v>
      </c>
    </row>
    <row r="2" spans="1:25" ht="17.399999999999999" thickBot="1" x14ac:dyDescent="0.45">
      <c r="A2" s="4">
        <f>DATE(B2,_xlfn.XLOOKUP(C2,T:T,U:U),1)</f>
        <v>45292</v>
      </c>
      <c r="B2" s="1">
        <v>2024</v>
      </c>
      <c r="C2" s="1" t="s">
        <v>8</v>
      </c>
      <c r="D2" s="10">
        <v>413779</v>
      </c>
      <c r="F2" s="5" t="s">
        <v>3</v>
      </c>
      <c r="G2" s="6" t="s">
        <v>7</v>
      </c>
      <c r="T2" s="1" t="s">
        <v>4</v>
      </c>
      <c r="U2" s="1">
        <v>2</v>
      </c>
      <c r="V2" s="1">
        <v>2025</v>
      </c>
    </row>
    <row r="3" spans="1:25" ht="17.399999999999999" thickBot="1" x14ac:dyDescent="0.45">
      <c r="A3" s="4">
        <f t="shared" ref="A3:A32" si="0">DATE(B3,_xlfn.XLOOKUP(C3,T:T,U:U),1)</f>
        <v>45323</v>
      </c>
      <c r="B3" s="1">
        <v>2024</v>
      </c>
      <c r="C3" s="1" t="s">
        <v>10</v>
      </c>
      <c r="D3" s="10">
        <v>420254</v>
      </c>
      <c r="T3" s="1" t="s">
        <v>5</v>
      </c>
      <c r="U3" s="1">
        <v>3</v>
      </c>
      <c r="V3" s="1">
        <v>2026</v>
      </c>
    </row>
    <row r="4" spans="1:25" ht="17.399999999999999" thickBot="1" x14ac:dyDescent="0.45">
      <c r="A4" s="4">
        <f t="shared" si="0"/>
        <v>45352</v>
      </c>
      <c r="B4" s="1">
        <v>2024</v>
      </c>
      <c r="C4" s="1" t="s">
        <v>12</v>
      </c>
      <c r="D4" s="10">
        <v>426557.80999999994</v>
      </c>
      <c r="F4" s="7" t="s">
        <v>3</v>
      </c>
      <c r="G4" s="9" t="s">
        <v>6</v>
      </c>
      <c r="T4" s="1" t="s">
        <v>7</v>
      </c>
      <c r="U4" s="1">
        <v>4</v>
      </c>
      <c r="V4" s="1">
        <v>2027</v>
      </c>
    </row>
    <row r="5" spans="1:25" x14ac:dyDescent="0.4">
      <c r="A5" s="4">
        <f t="shared" si="0"/>
        <v>45383</v>
      </c>
      <c r="B5" s="1">
        <v>2024</v>
      </c>
      <c r="C5" s="1" t="s">
        <v>14</v>
      </c>
      <c r="D5" s="10">
        <v>502144</v>
      </c>
      <c r="F5" s="20">
        <f t="shared" ref="F5:F15" si="1">DATE(YEAR(F6),MONTH(F6)-1,1)</f>
        <v>45383</v>
      </c>
      <c r="G5" s="11">
        <f>_xlfn.XLOOKUP(F5,A:A,D:D,0)</f>
        <v>502144</v>
      </c>
      <c r="T5" s="1" t="s">
        <v>9</v>
      </c>
      <c r="U5" s="1">
        <v>5</v>
      </c>
      <c r="V5" s="1">
        <v>2028</v>
      </c>
    </row>
    <row r="6" spans="1:25" x14ac:dyDescent="0.4">
      <c r="A6" s="4">
        <f t="shared" si="0"/>
        <v>45413</v>
      </c>
      <c r="B6" s="1">
        <v>2024</v>
      </c>
      <c r="C6" s="1" t="s">
        <v>16</v>
      </c>
      <c r="D6" s="10">
        <v>439450.51980724983</v>
      </c>
      <c r="F6" s="21">
        <f t="shared" si="1"/>
        <v>45413</v>
      </c>
      <c r="G6" s="12">
        <f t="shared" ref="G6:G17" si="2">_xlfn.XLOOKUP(F6,A:A,D:D,0)</f>
        <v>439450.51980724983</v>
      </c>
      <c r="T6" s="1" t="s">
        <v>11</v>
      </c>
      <c r="U6" s="1">
        <v>6</v>
      </c>
      <c r="V6" s="1">
        <v>2029</v>
      </c>
    </row>
    <row r="7" spans="1:25" x14ac:dyDescent="0.4">
      <c r="A7" s="4">
        <f t="shared" si="0"/>
        <v>45444</v>
      </c>
      <c r="B7" s="1">
        <v>2024</v>
      </c>
      <c r="C7" s="1" t="s">
        <v>18</v>
      </c>
      <c r="D7" s="10">
        <v>446042.27760435856</v>
      </c>
      <c r="E7" s="10"/>
      <c r="F7" s="21">
        <f t="shared" si="1"/>
        <v>45444</v>
      </c>
      <c r="G7" s="12">
        <f t="shared" si="2"/>
        <v>446042.27760435856</v>
      </c>
      <c r="T7" s="1" t="s">
        <v>13</v>
      </c>
      <c r="U7" s="1">
        <v>7</v>
      </c>
      <c r="V7" s="1">
        <v>2030</v>
      </c>
    </row>
    <row r="8" spans="1:25" x14ac:dyDescent="0.4">
      <c r="A8" s="4">
        <f t="shared" si="0"/>
        <v>45474</v>
      </c>
      <c r="B8" s="1">
        <v>2024</v>
      </c>
      <c r="C8" s="1" t="s">
        <v>20</v>
      </c>
      <c r="D8" s="10">
        <v>452732.91176842392</v>
      </c>
      <c r="E8" s="10"/>
      <c r="F8" s="21">
        <f t="shared" si="1"/>
        <v>45474</v>
      </c>
      <c r="G8" s="12">
        <f t="shared" si="2"/>
        <v>452732.91176842392</v>
      </c>
      <c r="T8" s="1" t="s">
        <v>15</v>
      </c>
      <c r="U8" s="1">
        <v>8</v>
      </c>
      <c r="V8" s="1">
        <v>2031</v>
      </c>
    </row>
    <row r="9" spans="1:25" x14ac:dyDescent="0.4">
      <c r="A9" s="4">
        <f t="shared" si="0"/>
        <v>45505</v>
      </c>
      <c r="B9" s="1">
        <v>2024</v>
      </c>
      <c r="C9" s="1" t="s">
        <v>22</v>
      </c>
      <c r="D9" s="10">
        <v>526412</v>
      </c>
      <c r="E9" s="10"/>
      <c r="F9" s="21">
        <f t="shared" si="1"/>
        <v>45505</v>
      </c>
      <c r="G9" s="12">
        <f t="shared" si="2"/>
        <v>526412</v>
      </c>
      <c r="T9" s="1" t="s">
        <v>17</v>
      </c>
      <c r="U9" s="1">
        <v>9</v>
      </c>
      <c r="V9" s="1">
        <v>2032</v>
      </c>
    </row>
    <row r="10" spans="1:25" x14ac:dyDescent="0.4">
      <c r="A10" s="4">
        <f t="shared" si="0"/>
        <v>45536</v>
      </c>
      <c r="B10" s="1">
        <v>2024</v>
      </c>
      <c r="C10" s="1" t="s">
        <v>24</v>
      </c>
      <c r="D10" s="10">
        <v>466416.76402662444</v>
      </c>
      <c r="E10" s="10"/>
      <c r="F10" s="21">
        <f t="shared" si="1"/>
        <v>45536</v>
      </c>
      <c r="G10" s="12">
        <f t="shared" si="2"/>
        <v>466416.76402662444</v>
      </c>
      <c r="T10" s="1" t="s">
        <v>19</v>
      </c>
      <c r="U10" s="1">
        <v>10</v>
      </c>
      <c r="V10" s="1">
        <v>2033</v>
      </c>
    </row>
    <row r="11" spans="1:25" x14ac:dyDescent="0.4">
      <c r="A11" s="4">
        <f t="shared" si="0"/>
        <v>45566</v>
      </c>
      <c r="B11" s="1">
        <v>2024</v>
      </c>
      <c r="C11" s="1" t="s">
        <v>25</v>
      </c>
      <c r="D11" s="10">
        <v>473413.01548702375</v>
      </c>
      <c r="E11" s="10"/>
      <c r="F11" s="21">
        <f t="shared" si="1"/>
        <v>45566</v>
      </c>
      <c r="G11" s="12">
        <f t="shared" si="2"/>
        <v>473413.01548702375</v>
      </c>
      <c r="T11" s="1" t="s">
        <v>21</v>
      </c>
      <c r="U11" s="1">
        <v>11</v>
      </c>
      <c r="V11" s="1">
        <v>2034</v>
      </c>
    </row>
    <row r="12" spans="1:25" x14ac:dyDescent="0.4">
      <c r="A12" s="4">
        <f t="shared" si="0"/>
        <v>45597</v>
      </c>
      <c r="B12" s="1">
        <v>2024</v>
      </c>
      <c r="C12" s="1" t="s">
        <v>26</v>
      </c>
      <c r="D12" s="10">
        <v>524687</v>
      </c>
      <c r="E12" s="10"/>
      <c r="F12" s="21">
        <f t="shared" si="1"/>
        <v>45597</v>
      </c>
      <c r="G12" s="12">
        <f t="shared" si="2"/>
        <v>524687</v>
      </c>
      <c r="T12" s="1" t="s">
        <v>23</v>
      </c>
      <c r="U12" s="1">
        <v>12</v>
      </c>
      <c r="V12" s="1">
        <v>2035</v>
      </c>
    </row>
    <row r="13" spans="1:25" x14ac:dyDescent="0.4">
      <c r="A13" s="4">
        <f t="shared" si="0"/>
        <v>45627</v>
      </c>
      <c r="B13" s="1">
        <v>2024</v>
      </c>
      <c r="C13" s="1" t="s">
        <v>27</v>
      </c>
      <c r="D13" s="10">
        <v>487721.92388011893</v>
      </c>
      <c r="E13" s="10"/>
      <c r="F13" s="21">
        <f t="shared" si="1"/>
        <v>45627</v>
      </c>
      <c r="G13" s="12">
        <f t="shared" si="2"/>
        <v>487721.92388011893</v>
      </c>
    </row>
    <row r="14" spans="1:25" x14ac:dyDescent="0.4">
      <c r="A14" s="4">
        <f t="shared" si="0"/>
        <v>45658</v>
      </c>
      <c r="B14" s="1">
        <v>2025</v>
      </c>
      <c r="C14" s="1" t="s">
        <v>8</v>
      </c>
      <c r="D14" s="10">
        <v>495037.75273832068</v>
      </c>
      <c r="E14" s="10"/>
      <c r="F14" s="21">
        <f t="shared" si="1"/>
        <v>45658</v>
      </c>
      <c r="G14" s="12">
        <f t="shared" si="2"/>
        <v>495037.75273832068</v>
      </c>
    </row>
    <row r="15" spans="1:25" x14ac:dyDescent="0.4">
      <c r="A15" s="4">
        <f t="shared" si="0"/>
        <v>45689</v>
      </c>
      <c r="B15" s="1">
        <v>2025</v>
      </c>
      <c r="C15" s="1" t="s">
        <v>10</v>
      </c>
      <c r="D15" s="10">
        <v>502463.31902939541</v>
      </c>
      <c r="E15" s="10"/>
      <c r="F15" s="21">
        <f t="shared" si="1"/>
        <v>45689</v>
      </c>
      <c r="G15" s="12">
        <f t="shared" si="2"/>
        <v>502463.31902939541</v>
      </c>
    </row>
    <row r="16" spans="1:25" x14ac:dyDescent="0.4">
      <c r="A16" s="4">
        <f t="shared" si="0"/>
        <v>45717</v>
      </c>
      <c r="B16" s="1">
        <v>2025</v>
      </c>
      <c r="C16" s="1" t="s">
        <v>12</v>
      </c>
      <c r="D16" s="10">
        <v>625472</v>
      </c>
      <c r="E16" s="10"/>
      <c r="F16" s="21">
        <f>DATE(YEAR(F17),MONTH(F17)-1,1)</f>
        <v>45717</v>
      </c>
      <c r="G16" s="12">
        <f t="shared" si="2"/>
        <v>625472</v>
      </c>
    </row>
    <row r="17" spans="1:7" ht="17.399999999999999" thickBot="1" x14ac:dyDescent="0.45">
      <c r="A17" s="4">
        <f t="shared" si="0"/>
        <v>45748</v>
      </c>
      <c r="B17" s="1">
        <v>2025</v>
      </c>
      <c r="C17" s="1" t="s">
        <v>14</v>
      </c>
      <c r="D17" s="10">
        <v>517650.27284705878</v>
      </c>
      <c r="E17" s="10"/>
      <c r="F17" s="22">
        <f>Y1</f>
        <v>45748</v>
      </c>
      <c r="G17" s="13">
        <f t="shared" si="2"/>
        <v>517650.27284705878</v>
      </c>
    </row>
    <row r="18" spans="1:7" x14ac:dyDescent="0.4">
      <c r="A18" s="4">
        <f t="shared" si="0"/>
        <v>45778</v>
      </c>
      <c r="B18" s="1">
        <v>2025</v>
      </c>
      <c r="C18" s="1" t="s">
        <v>16</v>
      </c>
      <c r="D18" s="10">
        <v>425130</v>
      </c>
      <c r="E18" s="10"/>
      <c r="F18" s="10"/>
      <c r="G18" s="10"/>
    </row>
    <row r="19" spans="1:7" x14ac:dyDescent="0.4">
      <c r="A19" s="4">
        <f t="shared" si="0"/>
        <v>45809</v>
      </c>
      <c r="B19" s="1">
        <v>2025</v>
      </c>
      <c r="C19" s="1" t="s">
        <v>18</v>
      </c>
      <c r="D19" s="10">
        <v>533296.25234386104</v>
      </c>
      <c r="E19" s="10"/>
      <c r="F19" s="10"/>
      <c r="G19" s="10"/>
    </row>
    <row r="20" spans="1:7" x14ac:dyDescent="0.4">
      <c r="A20" s="4">
        <f t="shared" si="0"/>
        <v>45839</v>
      </c>
      <c r="B20" s="1">
        <v>2025</v>
      </c>
      <c r="C20" s="1" t="s">
        <v>20</v>
      </c>
      <c r="D20" s="10">
        <v>541295.69612901891</v>
      </c>
      <c r="E20" s="10"/>
    </row>
    <row r="21" spans="1:7" x14ac:dyDescent="0.4">
      <c r="A21" s="4">
        <f t="shared" si="0"/>
        <v>45870</v>
      </c>
      <c r="B21" s="1">
        <v>2025</v>
      </c>
      <c r="C21" s="1" t="s">
        <v>22</v>
      </c>
      <c r="D21" s="10">
        <v>654216</v>
      </c>
      <c r="E21" s="10"/>
    </row>
    <row r="22" spans="1:7" x14ac:dyDescent="0.4">
      <c r="A22" s="4">
        <f t="shared" si="0"/>
        <v>45901</v>
      </c>
      <c r="B22" s="1">
        <v>2025</v>
      </c>
      <c r="C22" s="1" t="s">
        <v>24</v>
      </c>
      <c r="D22" s="10">
        <v>557656.35854451836</v>
      </c>
      <c r="E22" s="10"/>
    </row>
    <row r="23" spans="1:7" x14ac:dyDescent="0.4">
      <c r="A23" s="4">
        <f t="shared" si="0"/>
        <v>45931</v>
      </c>
      <c r="B23" s="1">
        <v>2025</v>
      </c>
      <c r="C23" s="1" t="s">
        <v>25</v>
      </c>
      <c r="D23" s="10">
        <v>566021.20392268605</v>
      </c>
      <c r="E23" s="10"/>
    </row>
    <row r="24" spans="1:7" x14ac:dyDescent="0.4">
      <c r="A24" s="4">
        <f t="shared" si="0"/>
        <v>45962</v>
      </c>
      <c r="B24" s="1">
        <v>2025</v>
      </c>
      <c r="C24" s="1" t="s">
        <v>26</v>
      </c>
      <c r="D24" s="10">
        <v>695874</v>
      </c>
      <c r="E24" s="10"/>
    </row>
    <row r="25" spans="1:7" x14ac:dyDescent="0.4">
      <c r="A25" s="4">
        <f t="shared" si="0"/>
        <v>45992</v>
      </c>
      <c r="B25" s="1">
        <v>2025</v>
      </c>
      <c r="C25" s="1" t="s">
        <v>27</v>
      </c>
      <c r="D25" s="10">
        <v>695412</v>
      </c>
      <c r="E25" s="10"/>
    </row>
    <row r="26" spans="1:7" x14ac:dyDescent="0.4">
      <c r="A26" s="4">
        <f t="shared" si="0"/>
        <v>46023</v>
      </c>
      <c r="B26" s="1">
        <v>2026</v>
      </c>
      <c r="C26" s="1" t="s">
        <v>8</v>
      </c>
      <c r="D26" s="10">
        <v>681503.76</v>
      </c>
      <c r="E26" s="10"/>
    </row>
    <row r="27" spans="1:7" x14ac:dyDescent="0.4">
      <c r="A27" s="4">
        <f t="shared" si="0"/>
        <v>46054</v>
      </c>
      <c r="B27" s="1">
        <v>2026</v>
      </c>
      <c r="C27" s="1" t="s">
        <v>10</v>
      </c>
      <c r="D27" s="10">
        <v>683078.03368560004</v>
      </c>
      <c r="E27" s="10"/>
    </row>
    <row r="28" spans="1:7" x14ac:dyDescent="0.4">
      <c r="A28" s="4">
        <f t="shared" si="0"/>
        <v>46082</v>
      </c>
      <c r="B28" s="1">
        <v>2026</v>
      </c>
      <c r="C28" s="1" t="s">
        <v>12</v>
      </c>
      <c r="D28" s="10">
        <v>684655.94394341379</v>
      </c>
      <c r="E28" s="10"/>
    </row>
    <row r="29" spans="1:7" x14ac:dyDescent="0.4">
      <c r="A29" s="4">
        <f t="shared" si="0"/>
        <v>46113</v>
      </c>
      <c r="B29" s="1">
        <v>2026</v>
      </c>
      <c r="C29" s="1" t="s">
        <v>14</v>
      </c>
      <c r="D29" s="10">
        <v>686237.49917392305</v>
      </c>
      <c r="E29" s="10"/>
    </row>
    <row r="30" spans="1:7" x14ac:dyDescent="0.4">
      <c r="A30" s="4">
        <f t="shared" si="0"/>
        <v>46143</v>
      </c>
      <c r="B30" s="1">
        <v>2026</v>
      </c>
      <c r="C30" s="1" t="s">
        <v>16</v>
      </c>
      <c r="D30" s="10">
        <v>687822.70779701485</v>
      </c>
    </row>
    <row r="31" spans="1:7" x14ac:dyDescent="0.4">
      <c r="A31" s="4">
        <f t="shared" si="0"/>
        <v>46174</v>
      </c>
      <c r="B31" s="1">
        <v>2026</v>
      </c>
      <c r="C31" s="1" t="s">
        <v>18</v>
      </c>
      <c r="D31" s="10">
        <v>689411.578252026</v>
      </c>
    </row>
    <row r="32" spans="1:7" x14ac:dyDescent="0.4">
      <c r="A32" s="4">
        <f t="shared" si="0"/>
        <v>46204</v>
      </c>
      <c r="B32" s="1">
        <v>2026</v>
      </c>
      <c r="C32" s="1" t="s">
        <v>20</v>
      </c>
      <c r="D32" s="10">
        <v>691004.11899778817</v>
      </c>
    </row>
  </sheetData>
  <dataValidations count="2">
    <dataValidation type="list" allowBlank="1" showInputMessage="1" showErrorMessage="1" sqref="G1" xr:uid="{47096761-645A-4D23-BB08-2CDCC9910463}">
      <formula1>$V$1:$V$12</formula1>
    </dataValidation>
    <dataValidation type="list" allowBlank="1" showInputMessage="1" showErrorMessage="1" sqref="G2" xr:uid="{FBEA095B-1563-4AF5-A93A-D4ADE4C57FC0}">
      <formula1>$T$1:$T$12</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2E446-CDAD-434E-970E-07E55E3C0548}">
  <dimension ref="A1:Y32"/>
  <sheetViews>
    <sheetView showGridLines="0" topLeftCell="F1" workbookViewId="0">
      <selection activeCell="F1" sqref="F1"/>
    </sheetView>
  </sheetViews>
  <sheetFormatPr defaultRowHeight="16.8" x14ac:dyDescent="0.4"/>
  <cols>
    <col min="1" max="1" width="10.109375" style="1" hidden="1" customWidth="1"/>
    <col min="2" max="2" width="6.33203125" style="1" hidden="1" customWidth="1"/>
    <col min="3" max="3" width="8" style="1" hidden="1" customWidth="1"/>
    <col min="4" max="4" width="12.33203125" style="1" hidden="1" customWidth="1"/>
    <col min="5" max="5" width="10.5546875" style="1" hidden="1" customWidth="1"/>
    <col min="6" max="6" width="10.33203125" style="1" bestFit="1" customWidth="1"/>
    <col min="7" max="7" width="16.44140625" style="1" customWidth="1"/>
    <col min="8" max="8" width="12.44140625" style="1" bestFit="1" customWidth="1"/>
    <col min="9" max="19" width="8.88671875" style="1"/>
    <col min="20" max="20" width="8.88671875" style="1" hidden="1" customWidth="1"/>
    <col min="21" max="22" width="9" style="1" hidden="1" customWidth="1"/>
    <col min="23" max="23" width="3.77734375" style="1" hidden="1" customWidth="1"/>
    <col min="24" max="24" width="8.88671875" style="1" hidden="1" customWidth="1"/>
    <col min="25" max="25" width="9" style="1" hidden="1" customWidth="1"/>
    <col min="26" max="27" width="8.88671875" style="1" customWidth="1"/>
    <col min="28" max="16384" width="8.88671875" style="1"/>
  </cols>
  <sheetData>
    <row r="1" spans="1:25" ht="17.399999999999999" thickBot="1" x14ac:dyDescent="0.45">
      <c r="A1" s="7" t="s">
        <v>2</v>
      </c>
      <c r="B1" s="8" t="s">
        <v>0</v>
      </c>
      <c r="C1" s="8" t="s">
        <v>3</v>
      </c>
      <c r="D1" s="9" t="s">
        <v>6</v>
      </c>
      <c r="F1" s="2" t="s">
        <v>0</v>
      </c>
      <c r="G1" s="3">
        <v>2025</v>
      </c>
      <c r="T1" s="1" t="s">
        <v>1</v>
      </c>
      <c r="U1" s="1">
        <v>1</v>
      </c>
      <c r="V1" s="1">
        <v>2024</v>
      </c>
      <c r="X1" s="1" t="s">
        <v>2</v>
      </c>
      <c r="Y1" s="4">
        <f>DATE(G1,_xlfn.XLOOKUP(G2,T:T,U:U),1)</f>
        <v>45748</v>
      </c>
    </row>
    <row r="2" spans="1:25" ht="17.399999999999999" thickBot="1" x14ac:dyDescent="0.45">
      <c r="A2" s="4">
        <f>DATE(B2,_xlfn.XLOOKUP(C2,T:T,U:U),1)</f>
        <v>45292</v>
      </c>
      <c r="B2" s="1">
        <v>2024</v>
      </c>
      <c r="C2" s="1" t="s">
        <v>8</v>
      </c>
      <c r="D2" s="10">
        <v>413779</v>
      </c>
      <c r="F2" s="5" t="s">
        <v>3</v>
      </c>
      <c r="G2" s="6" t="s">
        <v>7</v>
      </c>
      <c r="T2" s="1" t="s">
        <v>4</v>
      </c>
      <c r="U2" s="1">
        <v>2</v>
      </c>
      <c r="V2" s="1">
        <v>2025</v>
      </c>
    </row>
    <row r="3" spans="1:25" ht="17.399999999999999" thickBot="1" x14ac:dyDescent="0.45">
      <c r="A3" s="4">
        <f t="shared" ref="A3:A32" si="0">DATE(B3,_xlfn.XLOOKUP(C3,T:T,U:U),1)</f>
        <v>45323</v>
      </c>
      <c r="B3" s="1">
        <v>2024</v>
      </c>
      <c r="C3" s="1" t="s">
        <v>10</v>
      </c>
      <c r="D3" s="10">
        <v>420254</v>
      </c>
      <c r="T3" s="1" t="s">
        <v>5</v>
      </c>
      <c r="U3" s="1">
        <v>3</v>
      </c>
      <c r="V3" s="1">
        <v>2026</v>
      </c>
    </row>
    <row r="4" spans="1:25" ht="17.399999999999999" thickBot="1" x14ac:dyDescent="0.45">
      <c r="A4" s="4">
        <f t="shared" si="0"/>
        <v>45352</v>
      </c>
      <c r="B4" s="1">
        <v>2024</v>
      </c>
      <c r="C4" s="1" t="s">
        <v>12</v>
      </c>
      <c r="D4" s="10">
        <v>426557.80999999994</v>
      </c>
      <c r="F4" s="7" t="s">
        <v>3</v>
      </c>
      <c r="G4" s="9" t="s">
        <v>6</v>
      </c>
      <c r="T4" s="1" t="s">
        <v>7</v>
      </c>
      <c r="U4" s="1">
        <v>4</v>
      </c>
      <c r="V4" s="1">
        <v>2027</v>
      </c>
    </row>
    <row r="5" spans="1:25" x14ac:dyDescent="0.4">
      <c r="A5" s="4">
        <f t="shared" si="0"/>
        <v>45383</v>
      </c>
      <c r="B5" s="1">
        <v>2024</v>
      </c>
      <c r="C5" s="1" t="s">
        <v>14</v>
      </c>
      <c r="D5" s="10">
        <v>502144</v>
      </c>
      <c r="F5" s="20">
        <f t="shared" ref="F5:F15" si="1">DATE(YEAR(F6),MONTH(F6)-1,1)</f>
        <v>45383</v>
      </c>
      <c r="G5" s="11">
        <f>_xlfn.XLOOKUP(F5,A:A,D:D,0)</f>
        <v>502144</v>
      </c>
      <c r="T5" s="1" t="s">
        <v>9</v>
      </c>
      <c r="U5" s="1">
        <v>5</v>
      </c>
      <c r="V5" s="1">
        <v>2028</v>
      </c>
    </row>
    <row r="6" spans="1:25" x14ac:dyDescent="0.4">
      <c r="A6" s="4">
        <f t="shared" si="0"/>
        <v>45413</v>
      </c>
      <c r="B6" s="1">
        <v>2024</v>
      </c>
      <c r="C6" s="1" t="s">
        <v>16</v>
      </c>
      <c r="D6" s="10">
        <v>439450.51980724983</v>
      </c>
      <c r="F6" s="21">
        <f t="shared" si="1"/>
        <v>45413</v>
      </c>
      <c r="G6" s="12">
        <f t="shared" ref="G6:G17" si="2">_xlfn.XLOOKUP(F6,A:A,D:D,0)</f>
        <v>439450.51980724983</v>
      </c>
      <c r="T6" s="1" t="s">
        <v>11</v>
      </c>
      <c r="U6" s="1">
        <v>6</v>
      </c>
      <c r="V6" s="1">
        <v>2029</v>
      </c>
    </row>
    <row r="7" spans="1:25" x14ac:dyDescent="0.4">
      <c r="A7" s="4">
        <f t="shared" si="0"/>
        <v>45444</v>
      </c>
      <c r="B7" s="1">
        <v>2024</v>
      </c>
      <c r="C7" s="1" t="s">
        <v>18</v>
      </c>
      <c r="D7" s="10">
        <v>446042.27760435856</v>
      </c>
      <c r="E7" s="10"/>
      <c r="F7" s="21">
        <f t="shared" si="1"/>
        <v>45444</v>
      </c>
      <c r="G7" s="12">
        <f t="shared" si="2"/>
        <v>446042.27760435856</v>
      </c>
      <c r="T7" s="1" t="s">
        <v>13</v>
      </c>
      <c r="U7" s="1">
        <v>7</v>
      </c>
      <c r="V7" s="1">
        <v>2030</v>
      </c>
    </row>
    <row r="8" spans="1:25" x14ac:dyDescent="0.4">
      <c r="A8" s="4">
        <f t="shared" si="0"/>
        <v>45474</v>
      </c>
      <c r="B8" s="1">
        <v>2024</v>
      </c>
      <c r="C8" s="1" t="s">
        <v>20</v>
      </c>
      <c r="D8" s="10">
        <v>452732.91176842392</v>
      </c>
      <c r="E8" s="10"/>
      <c r="F8" s="21">
        <f t="shared" si="1"/>
        <v>45474</v>
      </c>
      <c r="G8" s="12">
        <f t="shared" si="2"/>
        <v>452732.91176842392</v>
      </c>
      <c r="T8" s="1" t="s">
        <v>15</v>
      </c>
      <c r="U8" s="1">
        <v>8</v>
      </c>
      <c r="V8" s="1">
        <v>2031</v>
      </c>
    </row>
    <row r="9" spans="1:25" x14ac:dyDescent="0.4">
      <c r="A9" s="4">
        <f t="shared" si="0"/>
        <v>45505</v>
      </c>
      <c r="B9" s="1">
        <v>2024</v>
      </c>
      <c r="C9" s="1" t="s">
        <v>22</v>
      </c>
      <c r="D9" s="10">
        <v>526412</v>
      </c>
      <c r="E9" s="10"/>
      <c r="F9" s="21">
        <f t="shared" si="1"/>
        <v>45505</v>
      </c>
      <c r="G9" s="12">
        <f t="shared" si="2"/>
        <v>526412</v>
      </c>
      <c r="T9" s="1" t="s">
        <v>17</v>
      </c>
      <c r="U9" s="1">
        <v>9</v>
      </c>
      <c r="V9" s="1">
        <v>2032</v>
      </c>
    </row>
    <row r="10" spans="1:25" x14ac:dyDescent="0.4">
      <c r="A10" s="4">
        <f t="shared" si="0"/>
        <v>45536</v>
      </c>
      <c r="B10" s="1">
        <v>2024</v>
      </c>
      <c r="C10" s="1" t="s">
        <v>24</v>
      </c>
      <c r="D10" s="10">
        <v>466416.76402662444</v>
      </c>
      <c r="E10" s="10"/>
      <c r="F10" s="21">
        <f t="shared" si="1"/>
        <v>45536</v>
      </c>
      <c r="G10" s="12">
        <f t="shared" si="2"/>
        <v>466416.76402662444</v>
      </c>
      <c r="T10" s="1" t="s">
        <v>19</v>
      </c>
      <c r="U10" s="1">
        <v>10</v>
      </c>
      <c r="V10" s="1">
        <v>2033</v>
      </c>
    </row>
    <row r="11" spans="1:25" x14ac:dyDescent="0.4">
      <c r="A11" s="4">
        <f t="shared" si="0"/>
        <v>45566</v>
      </c>
      <c r="B11" s="1">
        <v>2024</v>
      </c>
      <c r="C11" s="1" t="s">
        <v>25</v>
      </c>
      <c r="D11" s="10">
        <v>473413.01548702375</v>
      </c>
      <c r="E11" s="10"/>
      <c r="F11" s="21">
        <f t="shared" si="1"/>
        <v>45566</v>
      </c>
      <c r="G11" s="12">
        <f t="shared" si="2"/>
        <v>473413.01548702375</v>
      </c>
      <c r="T11" s="1" t="s">
        <v>21</v>
      </c>
      <c r="U11" s="1">
        <v>11</v>
      </c>
      <c r="V11" s="1">
        <v>2034</v>
      </c>
    </row>
    <row r="12" spans="1:25" x14ac:dyDescent="0.4">
      <c r="A12" s="4">
        <f t="shared" si="0"/>
        <v>45597</v>
      </c>
      <c r="B12" s="1">
        <v>2024</v>
      </c>
      <c r="C12" s="1" t="s">
        <v>26</v>
      </c>
      <c r="D12" s="10">
        <v>524687</v>
      </c>
      <c r="E12" s="10"/>
      <c r="F12" s="21">
        <f t="shared" si="1"/>
        <v>45597</v>
      </c>
      <c r="G12" s="12">
        <f t="shared" si="2"/>
        <v>524687</v>
      </c>
      <c r="T12" s="1" t="s">
        <v>23</v>
      </c>
      <c r="U12" s="1">
        <v>12</v>
      </c>
      <c r="V12" s="1">
        <v>2035</v>
      </c>
    </row>
    <row r="13" spans="1:25" x14ac:dyDescent="0.4">
      <c r="A13" s="4">
        <f t="shared" si="0"/>
        <v>45627</v>
      </c>
      <c r="B13" s="1">
        <v>2024</v>
      </c>
      <c r="C13" s="1" t="s">
        <v>27</v>
      </c>
      <c r="D13" s="10">
        <v>487721.92388011893</v>
      </c>
      <c r="E13" s="10"/>
      <c r="F13" s="21">
        <f t="shared" si="1"/>
        <v>45627</v>
      </c>
      <c r="G13" s="12">
        <f t="shared" si="2"/>
        <v>487721.92388011893</v>
      </c>
    </row>
    <row r="14" spans="1:25" x14ac:dyDescent="0.4">
      <c r="A14" s="4">
        <f t="shared" si="0"/>
        <v>45658</v>
      </c>
      <c r="B14" s="1">
        <v>2025</v>
      </c>
      <c r="C14" s="1" t="s">
        <v>8</v>
      </c>
      <c r="D14" s="10">
        <v>495037.75273832068</v>
      </c>
      <c r="E14" s="10"/>
      <c r="F14" s="21">
        <f t="shared" si="1"/>
        <v>45658</v>
      </c>
      <c r="G14" s="12">
        <f t="shared" si="2"/>
        <v>495037.75273832068</v>
      </c>
    </row>
    <row r="15" spans="1:25" x14ac:dyDescent="0.4">
      <c r="A15" s="4">
        <f t="shared" si="0"/>
        <v>45689</v>
      </c>
      <c r="B15" s="1">
        <v>2025</v>
      </c>
      <c r="C15" s="1" t="s">
        <v>10</v>
      </c>
      <c r="D15" s="10">
        <v>502463.31902939541</v>
      </c>
      <c r="E15" s="10"/>
      <c r="F15" s="21">
        <f t="shared" si="1"/>
        <v>45689</v>
      </c>
      <c r="G15" s="12">
        <f t="shared" si="2"/>
        <v>502463.31902939541</v>
      </c>
    </row>
    <row r="16" spans="1:25" x14ac:dyDescent="0.4">
      <c r="A16" s="4">
        <f t="shared" si="0"/>
        <v>45717</v>
      </c>
      <c r="B16" s="1">
        <v>2025</v>
      </c>
      <c r="C16" s="1" t="s">
        <v>12</v>
      </c>
      <c r="D16" s="10">
        <v>625472</v>
      </c>
      <c r="E16" s="10"/>
      <c r="F16" s="21">
        <f>DATE(YEAR(F17),MONTH(F17)-1,1)</f>
        <v>45717</v>
      </c>
      <c r="G16" s="12">
        <f t="shared" si="2"/>
        <v>625472</v>
      </c>
    </row>
    <row r="17" spans="1:7" ht="17.399999999999999" thickBot="1" x14ac:dyDescent="0.45">
      <c r="A17" s="4">
        <f t="shared" si="0"/>
        <v>45748</v>
      </c>
      <c r="B17" s="1">
        <v>2025</v>
      </c>
      <c r="C17" s="1" t="s">
        <v>14</v>
      </c>
      <c r="D17" s="10">
        <v>517650.27284705878</v>
      </c>
      <c r="E17" s="10"/>
      <c r="F17" s="22">
        <f>Y1</f>
        <v>45748</v>
      </c>
      <c r="G17" s="13">
        <f t="shared" si="2"/>
        <v>517650.27284705878</v>
      </c>
    </row>
    <row r="18" spans="1:7" x14ac:dyDescent="0.4">
      <c r="A18" s="4">
        <f t="shared" si="0"/>
        <v>45778</v>
      </c>
      <c r="B18" s="1">
        <v>2025</v>
      </c>
      <c r="C18" s="1" t="s">
        <v>16</v>
      </c>
      <c r="D18" s="10">
        <v>425130</v>
      </c>
      <c r="E18" s="10"/>
      <c r="F18" s="10"/>
      <c r="G18" s="10"/>
    </row>
    <row r="19" spans="1:7" x14ac:dyDescent="0.4">
      <c r="A19" s="4">
        <f t="shared" si="0"/>
        <v>45809</v>
      </c>
      <c r="B19" s="1">
        <v>2025</v>
      </c>
      <c r="C19" s="1" t="s">
        <v>18</v>
      </c>
      <c r="D19" s="10">
        <v>533296.25234386104</v>
      </c>
      <c r="E19" s="10"/>
      <c r="F19" s="10"/>
      <c r="G19" s="10"/>
    </row>
    <row r="20" spans="1:7" x14ac:dyDescent="0.4">
      <c r="A20" s="4">
        <f t="shared" si="0"/>
        <v>45839</v>
      </c>
      <c r="B20" s="1">
        <v>2025</v>
      </c>
      <c r="C20" s="1" t="s">
        <v>20</v>
      </c>
      <c r="D20" s="10">
        <v>541295.69612901891</v>
      </c>
      <c r="E20" s="10"/>
    </row>
    <row r="21" spans="1:7" x14ac:dyDescent="0.4">
      <c r="A21" s="4">
        <f t="shared" si="0"/>
        <v>45870</v>
      </c>
      <c r="B21" s="1">
        <v>2025</v>
      </c>
      <c r="C21" s="1" t="s">
        <v>22</v>
      </c>
      <c r="D21" s="10">
        <v>654216</v>
      </c>
      <c r="E21" s="10"/>
    </row>
    <row r="22" spans="1:7" x14ac:dyDescent="0.4">
      <c r="A22" s="4">
        <f t="shared" si="0"/>
        <v>45901</v>
      </c>
      <c r="B22" s="1">
        <v>2025</v>
      </c>
      <c r="C22" s="1" t="s">
        <v>24</v>
      </c>
      <c r="D22" s="10">
        <v>557656.35854451836</v>
      </c>
      <c r="E22" s="10"/>
    </row>
    <row r="23" spans="1:7" x14ac:dyDescent="0.4">
      <c r="A23" s="4">
        <f t="shared" si="0"/>
        <v>45931</v>
      </c>
      <c r="B23" s="1">
        <v>2025</v>
      </c>
      <c r="C23" s="1" t="s">
        <v>25</v>
      </c>
      <c r="D23" s="10">
        <v>566021.20392268605</v>
      </c>
      <c r="E23" s="10"/>
    </row>
    <row r="24" spans="1:7" x14ac:dyDescent="0.4">
      <c r="A24" s="4">
        <f t="shared" si="0"/>
        <v>45962</v>
      </c>
      <c r="B24" s="1">
        <v>2025</v>
      </c>
      <c r="C24" s="1" t="s">
        <v>26</v>
      </c>
      <c r="D24" s="10">
        <v>695874</v>
      </c>
      <c r="E24" s="10"/>
    </row>
    <row r="25" spans="1:7" x14ac:dyDescent="0.4">
      <c r="A25" s="4">
        <f t="shared" si="0"/>
        <v>45992</v>
      </c>
      <c r="B25" s="1">
        <v>2025</v>
      </c>
      <c r="C25" s="1" t="s">
        <v>27</v>
      </c>
      <c r="D25" s="10">
        <v>695412</v>
      </c>
      <c r="E25" s="10"/>
    </row>
    <row r="26" spans="1:7" x14ac:dyDescent="0.4">
      <c r="A26" s="4">
        <f t="shared" si="0"/>
        <v>46023</v>
      </c>
      <c r="B26" s="1">
        <v>2026</v>
      </c>
      <c r="C26" s="1" t="s">
        <v>8</v>
      </c>
      <c r="D26" s="10">
        <v>681503.76</v>
      </c>
      <c r="E26" s="10"/>
    </row>
    <row r="27" spans="1:7" x14ac:dyDescent="0.4">
      <c r="A27" s="4">
        <f t="shared" si="0"/>
        <v>46054</v>
      </c>
      <c r="B27" s="1">
        <v>2026</v>
      </c>
      <c r="C27" s="1" t="s">
        <v>10</v>
      </c>
      <c r="D27" s="10">
        <v>683078.03368560004</v>
      </c>
      <c r="E27" s="10"/>
    </row>
    <row r="28" spans="1:7" x14ac:dyDescent="0.4">
      <c r="A28" s="4">
        <f t="shared" si="0"/>
        <v>46082</v>
      </c>
      <c r="B28" s="1">
        <v>2026</v>
      </c>
      <c r="C28" s="1" t="s">
        <v>12</v>
      </c>
      <c r="D28" s="10">
        <v>684655.94394341379</v>
      </c>
      <c r="E28" s="10"/>
    </row>
    <row r="29" spans="1:7" x14ac:dyDescent="0.4">
      <c r="A29" s="4">
        <f t="shared" si="0"/>
        <v>46113</v>
      </c>
      <c r="B29" s="1">
        <v>2026</v>
      </c>
      <c r="C29" s="1" t="s">
        <v>14</v>
      </c>
      <c r="D29" s="10">
        <v>686237.49917392305</v>
      </c>
      <c r="E29" s="10"/>
    </row>
    <row r="30" spans="1:7" x14ac:dyDescent="0.4">
      <c r="A30" s="4">
        <f t="shared" si="0"/>
        <v>46143</v>
      </c>
      <c r="B30" s="1">
        <v>2026</v>
      </c>
      <c r="C30" s="1" t="s">
        <v>16</v>
      </c>
      <c r="D30" s="10">
        <v>687822.70779701485</v>
      </c>
    </row>
    <row r="31" spans="1:7" x14ac:dyDescent="0.4">
      <c r="A31" s="4">
        <f t="shared" si="0"/>
        <v>46174</v>
      </c>
      <c r="B31" s="1">
        <v>2026</v>
      </c>
      <c r="C31" s="1" t="s">
        <v>18</v>
      </c>
      <c r="D31" s="10">
        <v>689411.578252026</v>
      </c>
    </row>
    <row r="32" spans="1:7" x14ac:dyDescent="0.4">
      <c r="A32" s="4">
        <f t="shared" si="0"/>
        <v>46204</v>
      </c>
      <c r="B32" s="1">
        <v>2026</v>
      </c>
      <c r="C32" s="1" t="s">
        <v>20</v>
      </c>
      <c r="D32" s="10">
        <v>691004.11899778817</v>
      </c>
    </row>
  </sheetData>
  <dataValidations count="2">
    <dataValidation type="list" allowBlank="1" showInputMessage="1" showErrorMessage="1" sqref="G1" xr:uid="{4CE19B79-061F-4223-B3F3-574405F934E0}">
      <formula1>$V$1:$V$12</formula1>
    </dataValidation>
    <dataValidation type="list" allowBlank="1" showInputMessage="1" showErrorMessage="1" sqref="G2" xr:uid="{FB42178F-4B2F-4CD9-B42F-E90B38110ADC}">
      <formula1>$T$1:$T$12</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137BD-07F1-47B4-A3D6-5331DF3B4318}">
  <dimension ref="A1:Y32"/>
  <sheetViews>
    <sheetView showGridLines="0" topLeftCell="F1" workbookViewId="0">
      <selection activeCell="F1" sqref="F1"/>
    </sheetView>
  </sheetViews>
  <sheetFormatPr defaultRowHeight="16.8" x14ac:dyDescent="0.4"/>
  <cols>
    <col min="1" max="1" width="10.109375" style="1" hidden="1" customWidth="1"/>
    <col min="2" max="2" width="6.33203125" style="1" hidden="1" customWidth="1"/>
    <col min="3" max="3" width="8" style="1" hidden="1" customWidth="1"/>
    <col min="4" max="4" width="12.33203125" style="1" hidden="1" customWidth="1"/>
    <col min="5" max="5" width="10.5546875" style="1" hidden="1" customWidth="1"/>
    <col min="6" max="6" width="10.33203125" style="1" bestFit="1" customWidth="1"/>
    <col min="7" max="7" width="16.44140625" style="1" customWidth="1"/>
    <col min="8" max="8" width="12.44140625" style="1" bestFit="1" customWidth="1"/>
    <col min="9" max="19" width="8.88671875" style="1"/>
    <col min="20" max="20" width="8.88671875" style="1" hidden="1" customWidth="1"/>
    <col min="21" max="22" width="9" style="1" hidden="1" customWidth="1"/>
    <col min="23" max="23" width="3.77734375" style="1" hidden="1" customWidth="1"/>
    <col min="24" max="24" width="8.88671875" style="1" hidden="1" customWidth="1"/>
    <col min="25" max="25" width="9" style="1" hidden="1" customWidth="1"/>
    <col min="26" max="27" width="8.88671875" style="1" customWidth="1"/>
    <col min="28" max="16384" width="8.88671875" style="1"/>
  </cols>
  <sheetData>
    <row r="1" spans="1:25" ht="17.399999999999999" thickBot="1" x14ac:dyDescent="0.45">
      <c r="A1" s="7" t="s">
        <v>2</v>
      </c>
      <c r="B1" s="8" t="s">
        <v>0</v>
      </c>
      <c r="C1" s="8" t="s">
        <v>3</v>
      </c>
      <c r="D1" s="9" t="s">
        <v>6</v>
      </c>
      <c r="F1" s="2" t="s">
        <v>0</v>
      </c>
      <c r="G1" s="3">
        <v>2025</v>
      </c>
      <c r="T1" s="1" t="s">
        <v>1</v>
      </c>
      <c r="U1" s="1">
        <v>1</v>
      </c>
      <c r="V1" s="1">
        <v>2024</v>
      </c>
      <c r="X1" s="1" t="s">
        <v>2</v>
      </c>
      <c r="Y1" s="4">
        <f>DATE(G1,_xlfn.XLOOKUP(G2,T:T,U:U),1)</f>
        <v>45748</v>
      </c>
    </row>
    <row r="2" spans="1:25" ht="17.399999999999999" thickBot="1" x14ac:dyDescent="0.45">
      <c r="A2" s="4">
        <f>DATE(B2,_xlfn.XLOOKUP(C2,T:T,U:U),1)</f>
        <v>45292</v>
      </c>
      <c r="B2" s="1">
        <v>2024</v>
      </c>
      <c r="C2" s="1" t="s">
        <v>8</v>
      </c>
      <c r="D2" s="10">
        <v>413779</v>
      </c>
      <c r="F2" s="5" t="s">
        <v>3</v>
      </c>
      <c r="G2" s="6" t="s">
        <v>7</v>
      </c>
      <c r="T2" s="1" t="s">
        <v>4</v>
      </c>
      <c r="U2" s="1">
        <v>2</v>
      </c>
      <c r="V2" s="1">
        <v>2025</v>
      </c>
    </row>
    <row r="3" spans="1:25" ht="17.399999999999999" thickBot="1" x14ac:dyDescent="0.45">
      <c r="A3" s="4">
        <f t="shared" ref="A3:A32" si="0">DATE(B3,_xlfn.XLOOKUP(C3,T:T,U:U),1)</f>
        <v>45323</v>
      </c>
      <c r="B3" s="1">
        <v>2024</v>
      </c>
      <c r="C3" s="1" t="s">
        <v>10</v>
      </c>
      <c r="D3" s="10">
        <v>420254</v>
      </c>
      <c r="T3" s="1" t="s">
        <v>5</v>
      </c>
      <c r="U3" s="1">
        <v>3</v>
      </c>
      <c r="V3" s="1">
        <v>2026</v>
      </c>
    </row>
    <row r="4" spans="1:25" ht="17.399999999999999" thickBot="1" x14ac:dyDescent="0.45">
      <c r="A4" s="4">
        <f t="shared" si="0"/>
        <v>45352</v>
      </c>
      <c r="B4" s="1">
        <v>2024</v>
      </c>
      <c r="C4" s="1" t="s">
        <v>12</v>
      </c>
      <c r="D4" s="10">
        <v>426557.80999999994</v>
      </c>
      <c r="F4" s="7" t="s">
        <v>3</v>
      </c>
      <c r="G4" s="9" t="s">
        <v>6</v>
      </c>
      <c r="T4" s="1" t="s">
        <v>7</v>
      </c>
      <c r="U4" s="1">
        <v>4</v>
      </c>
      <c r="V4" s="1">
        <v>2027</v>
      </c>
    </row>
    <row r="5" spans="1:25" x14ac:dyDescent="0.4">
      <c r="A5" s="4">
        <f t="shared" si="0"/>
        <v>45383</v>
      </c>
      <c r="B5" s="1">
        <v>2024</v>
      </c>
      <c r="C5" s="1" t="s">
        <v>14</v>
      </c>
      <c r="D5" s="10">
        <v>502144</v>
      </c>
      <c r="F5" s="20">
        <f t="shared" ref="F5:F15" si="1">DATE(YEAR(F6),MONTH(F6)-1,1)</f>
        <v>45383</v>
      </c>
      <c r="G5" s="11">
        <f>_xlfn.XLOOKUP(F5,A:A,D:D,0)</f>
        <v>502144</v>
      </c>
      <c r="T5" s="1" t="s">
        <v>9</v>
      </c>
      <c r="U5" s="1">
        <v>5</v>
      </c>
      <c r="V5" s="1">
        <v>2028</v>
      </c>
    </row>
    <row r="6" spans="1:25" x14ac:dyDescent="0.4">
      <c r="A6" s="4">
        <f t="shared" si="0"/>
        <v>45413</v>
      </c>
      <c r="B6" s="1">
        <v>2024</v>
      </c>
      <c r="C6" s="1" t="s">
        <v>16</v>
      </c>
      <c r="D6" s="10">
        <v>439450.51980724983</v>
      </c>
      <c r="F6" s="21">
        <f t="shared" si="1"/>
        <v>45413</v>
      </c>
      <c r="G6" s="12">
        <f t="shared" ref="G6:G17" si="2">_xlfn.XLOOKUP(F6,A:A,D:D,0)</f>
        <v>439450.51980724983</v>
      </c>
      <c r="T6" s="1" t="s">
        <v>11</v>
      </c>
      <c r="U6" s="1">
        <v>6</v>
      </c>
      <c r="V6" s="1">
        <v>2029</v>
      </c>
    </row>
    <row r="7" spans="1:25" x14ac:dyDescent="0.4">
      <c r="A7" s="4">
        <f t="shared" si="0"/>
        <v>45444</v>
      </c>
      <c r="B7" s="1">
        <v>2024</v>
      </c>
      <c r="C7" s="1" t="s">
        <v>18</v>
      </c>
      <c r="D7" s="10">
        <v>446042.27760435856</v>
      </c>
      <c r="E7" s="10"/>
      <c r="F7" s="21">
        <f t="shared" si="1"/>
        <v>45444</v>
      </c>
      <c r="G7" s="12">
        <f t="shared" si="2"/>
        <v>446042.27760435856</v>
      </c>
      <c r="T7" s="1" t="s">
        <v>13</v>
      </c>
      <c r="U7" s="1">
        <v>7</v>
      </c>
      <c r="V7" s="1">
        <v>2030</v>
      </c>
    </row>
    <row r="8" spans="1:25" x14ac:dyDescent="0.4">
      <c r="A8" s="4">
        <f t="shared" si="0"/>
        <v>45474</v>
      </c>
      <c r="B8" s="1">
        <v>2024</v>
      </c>
      <c r="C8" s="1" t="s">
        <v>20</v>
      </c>
      <c r="D8" s="10">
        <v>452732.91176842392</v>
      </c>
      <c r="E8" s="10"/>
      <c r="F8" s="21">
        <f t="shared" si="1"/>
        <v>45474</v>
      </c>
      <c r="G8" s="12">
        <f t="shared" si="2"/>
        <v>452732.91176842392</v>
      </c>
      <c r="T8" s="1" t="s">
        <v>15</v>
      </c>
      <c r="U8" s="1">
        <v>8</v>
      </c>
      <c r="V8" s="1">
        <v>2031</v>
      </c>
    </row>
    <row r="9" spans="1:25" x14ac:dyDescent="0.4">
      <c r="A9" s="4">
        <f t="shared" si="0"/>
        <v>45505</v>
      </c>
      <c r="B9" s="1">
        <v>2024</v>
      </c>
      <c r="C9" s="1" t="s">
        <v>22</v>
      </c>
      <c r="D9" s="10">
        <v>526412</v>
      </c>
      <c r="E9" s="10"/>
      <c r="F9" s="21">
        <f t="shared" si="1"/>
        <v>45505</v>
      </c>
      <c r="G9" s="12">
        <f t="shared" si="2"/>
        <v>526412</v>
      </c>
      <c r="T9" s="1" t="s">
        <v>17</v>
      </c>
      <c r="U9" s="1">
        <v>9</v>
      </c>
      <c r="V9" s="1">
        <v>2032</v>
      </c>
    </row>
    <row r="10" spans="1:25" x14ac:dyDescent="0.4">
      <c r="A10" s="4">
        <f t="shared" si="0"/>
        <v>45536</v>
      </c>
      <c r="B10" s="1">
        <v>2024</v>
      </c>
      <c r="C10" s="1" t="s">
        <v>24</v>
      </c>
      <c r="D10" s="10">
        <v>466416.76402662444</v>
      </c>
      <c r="E10" s="10"/>
      <c r="F10" s="21">
        <f t="shared" si="1"/>
        <v>45536</v>
      </c>
      <c r="G10" s="12">
        <f t="shared" si="2"/>
        <v>466416.76402662444</v>
      </c>
      <c r="T10" s="1" t="s">
        <v>19</v>
      </c>
      <c r="U10" s="1">
        <v>10</v>
      </c>
      <c r="V10" s="1">
        <v>2033</v>
      </c>
    </row>
    <row r="11" spans="1:25" x14ac:dyDescent="0.4">
      <c r="A11" s="4">
        <f t="shared" si="0"/>
        <v>45566</v>
      </c>
      <c r="B11" s="1">
        <v>2024</v>
      </c>
      <c r="C11" s="1" t="s">
        <v>25</v>
      </c>
      <c r="D11" s="10">
        <v>473413.01548702375</v>
      </c>
      <c r="E11" s="10"/>
      <c r="F11" s="21">
        <f t="shared" si="1"/>
        <v>45566</v>
      </c>
      <c r="G11" s="12">
        <f t="shared" si="2"/>
        <v>473413.01548702375</v>
      </c>
      <c r="T11" s="1" t="s">
        <v>21</v>
      </c>
      <c r="U11" s="1">
        <v>11</v>
      </c>
      <c r="V11" s="1">
        <v>2034</v>
      </c>
    </row>
    <row r="12" spans="1:25" x14ac:dyDescent="0.4">
      <c r="A12" s="4">
        <f t="shared" si="0"/>
        <v>45597</v>
      </c>
      <c r="B12" s="1">
        <v>2024</v>
      </c>
      <c r="C12" s="1" t="s">
        <v>26</v>
      </c>
      <c r="D12" s="10">
        <v>524687</v>
      </c>
      <c r="E12" s="10"/>
      <c r="F12" s="21">
        <f t="shared" si="1"/>
        <v>45597</v>
      </c>
      <c r="G12" s="12">
        <f t="shared" si="2"/>
        <v>524687</v>
      </c>
      <c r="T12" s="1" t="s">
        <v>23</v>
      </c>
      <c r="U12" s="1">
        <v>12</v>
      </c>
      <c r="V12" s="1">
        <v>2035</v>
      </c>
    </row>
    <row r="13" spans="1:25" x14ac:dyDescent="0.4">
      <c r="A13" s="4">
        <f t="shared" si="0"/>
        <v>45627</v>
      </c>
      <c r="B13" s="1">
        <v>2024</v>
      </c>
      <c r="C13" s="1" t="s">
        <v>27</v>
      </c>
      <c r="D13" s="10">
        <v>487721.92388011893</v>
      </c>
      <c r="E13" s="10"/>
      <c r="F13" s="21">
        <f t="shared" si="1"/>
        <v>45627</v>
      </c>
      <c r="G13" s="12">
        <f t="shared" si="2"/>
        <v>487721.92388011893</v>
      </c>
    </row>
    <row r="14" spans="1:25" x14ac:dyDescent="0.4">
      <c r="A14" s="4">
        <f t="shared" si="0"/>
        <v>45658</v>
      </c>
      <c r="B14" s="1">
        <v>2025</v>
      </c>
      <c r="C14" s="1" t="s">
        <v>8</v>
      </c>
      <c r="D14" s="10">
        <v>495037.75273832068</v>
      </c>
      <c r="E14" s="10"/>
      <c r="F14" s="21">
        <f t="shared" si="1"/>
        <v>45658</v>
      </c>
      <c r="G14" s="12">
        <f t="shared" si="2"/>
        <v>495037.75273832068</v>
      </c>
    </row>
    <row r="15" spans="1:25" x14ac:dyDescent="0.4">
      <c r="A15" s="4">
        <f t="shared" si="0"/>
        <v>45689</v>
      </c>
      <c r="B15" s="1">
        <v>2025</v>
      </c>
      <c r="C15" s="1" t="s">
        <v>10</v>
      </c>
      <c r="D15" s="10">
        <v>502463.31902939541</v>
      </c>
      <c r="E15" s="10"/>
      <c r="F15" s="21">
        <f t="shared" si="1"/>
        <v>45689</v>
      </c>
      <c r="G15" s="12">
        <f t="shared" si="2"/>
        <v>502463.31902939541</v>
      </c>
    </row>
    <row r="16" spans="1:25" x14ac:dyDescent="0.4">
      <c r="A16" s="4">
        <f t="shared" si="0"/>
        <v>45717</v>
      </c>
      <c r="B16" s="1">
        <v>2025</v>
      </c>
      <c r="C16" s="1" t="s">
        <v>12</v>
      </c>
      <c r="D16" s="10">
        <v>625472</v>
      </c>
      <c r="E16" s="10"/>
      <c r="F16" s="21">
        <f>DATE(YEAR(F17),MONTH(F17)-1,1)</f>
        <v>45717</v>
      </c>
      <c r="G16" s="12">
        <f t="shared" si="2"/>
        <v>625472</v>
      </c>
    </row>
    <row r="17" spans="1:7" ht="17.399999999999999" thickBot="1" x14ac:dyDescent="0.45">
      <c r="A17" s="4">
        <f t="shared" si="0"/>
        <v>45748</v>
      </c>
      <c r="B17" s="1">
        <v>2025</v>
      </c>
      <c r="C17" s="1" t="s">
        <v>14</v>
      </c>
      <c r="D17" s="10">
        <v>517650.27284705878</v>
      </c>
      <c r="E17" s="10"/>
      <c r="F17" s="22">
        <f>Y1</f>
        <v>45748</v>
      </c>
      <c r="G17" s="13">
        <f t="shared" si="2"/>
        <v>517650.27284705878</v>
      </c>
    </row>
    <row r="18" spans="1:7" x14ac:dyDescent="0.4">
      <c r="A18" s="4">
        <f t="shared" si="0"/>
        <v>45778</v>
      </c>
      <c r="B18" s="1">
        <v>2025</v>
      </c>
      <c r="C18" s="1" t="s">
        <v>16</v>
      </c>
      <c r="D18" s="10">
        <v>425130</v>
      </c>
      <c r="E18" s="10"/>
      <c r="F18" s="10"/>
      <c r="G18" s="10"/>
    </row>
    <row r="19" spans="1:7" x14ac:dyDescent="0.4">
      <c r="A19" s="4">
        <f t="shared" si="0"/>
        <v>45809</v>
      </c>
      <c r="B19" s="1">
        <v>2025</v>
      </c>
      <c r="C19" s="1" t="s">
        <v>18</v>
      </c>
      <c r="D19" s="10">
        <v>533296.25234386104</v>
      </c>
      <c r="E19" s="10"/>
      <c r="F19" s="10"/>
      <c r="G19" s="10"/>
    </row>
    <row r="20" spans="1:7" x14ac:dyDescent="0.4">
      <c r="A20" s="4">
        <f t="shared" si="0"/>
        <v>45839</v>
      </c>
      <c r="B20" s="1">
        <v>2025</v>
      </c>
      <c r="C20" s="1" t="s">
        <v>20</v>
      </c>
      <c r="D20" s="10">
        <v>541295.69612901891</v>
      </c>
      <c r="E20" s="10"/>
    </row>
    <row r="21" spans="1:7" x14ac:dyDescent="0.4">
      <c r="A21" s="4">
        <f t="shared" si="0"/>
        <v>45870</v>
      </c>
      <c r="B21" s="1">
        <v>2025</v>
      </c>
      <c r="C21" s="1" t="s">
        <v>22</v>
      </c>
      <c r="D21" s="10">
        <v>654216</v>
      </c>
      <c r="E21" s="10"/>
    </row>
    <row r="22" spans="1:7" x14ac:dyDescent="0.4">
      <c r="A22" s="4">
        <f t="shared" si="0"/>
        <v>45901</v>
      </c>
      <c r="B22" s="1">
        <v>2025</v>
      </c>
      <c r="C22" s="1" t="s">
        <v>24</v>
      </c>
      <c r="D22" s="10">
        <v>557656.35854451836</v>
      </c>
      <c r="E22" s="10"/>
    </row>
    <row r="23" spans="1:7" x14ac:dyDescent="0.4">
      <c r="A23" s="4">
        <f t="shared" si="0"/>
        <v>45931</v>
      </c>
      <c r="B23" s="1">
        <v>2025</v>
      </c>
      <c r="C23" s="1" t="s">
        <v>25</v>
      </c>
      <c r="D23" s="10">
        <v>566021.20392268605</v>
      </c>
      <c r="E23" s="10"/>
    </row>
    <row r="24" spans="1:7" x14ac:dyDescent="0.4">
      <c r="A24" s="4">
        <f t="shared" si="0"/>
        <v>45962</v>
      </c>
      <c r="B24" s="1">
        <v>2025</v>
      </c>
      <c r="C24" s="1" t="s">
        <v>26</v>
      </c>
      <c r="D24" s="10">
        <v>695874</v>
      </c>
      <c r="E24" s="10"/>
    </row>
    <row r="25" spans="1:7" x14ac:dyDescent="0.4">
      <c r="A25" s="4">
        <f t="shared" si="0"/>
        <v>45992</v>
      </c>
      <c r="B25" s="1">
        <v>2025</v>
      </c>
      <c r="C25" s="1" t="s">
        <v>27</v>
      </c>
      <c r="D25" s="10">
        <v>695412</v>
      </c>
      <c r="E25" s="10"/>
    </row>
    <row r="26" spans="1:7" x14ac:dyDescent="0.4">
      <c r="A26" s="4">
        <f t="shared" si="0"/>
        <v>46023</v>
      </c>
      <c r="B26" s="1">
        <v>2026</v>
      </c>
      <c r="C26" s="1" t="s">
        <v>8</v>
      </c>
      <c r="D26" s="10">
        <v>681503.76</v>
      </c>
      <c r="E26" s="10"/>
    </row>
    <row r="27" spans="1:7" x14ac:dyDescent="0.4">
      <c r="A27" s="4">
        <f t="shared" si="0"/>
        <v>46054</v>
      </c>
      <c r="B27" s="1">
        <v>2026</v>
      </c>
      <c r="C27" s="1" t="s">
        <v>10</v>
      </c>
      <c r="D27" s="10">
        <v>683078.03368560004</v>
      </c>
      <c r="E27" s="10"/>
    </row>
    <row r="28" spans="1:7" x14ac:dyDescent="0.4">
      <c r="A28" s="4">
        <f t="shared" si="0"/>
        <v>46082</v>
      </c>
      <c r="B28" s="1">
        <v>2026</v>
      </c>
      <c r="C28" s="1" t="s">
        <v>12</v>
      </c>
      <c r="D28" s="10">
        <v>684655.94394341379</v>
      </c>
      <c r="E28" s="10"/>
    </row>
    <row r="29" spans="1:7" x14ac:dyDescent="0.4">
      <c r="A29" s="4">
        <f t="shared" si="0"/>
        <v>46113</v>
      </c>
      <c r="B29" s="1">
        <v>2026</v>
      </c>
      <c r="C29" s="1" t="s">
        <v>14</v>
      </c>
      <c r="D29" s="10">
        <v>686237.49917392305</v>
      </c>
      <c r="E29" s="10"/>
    </row>
    <row r="30" spans="1:7" x14ac:dyDescent="0.4">
      <c r="A30" s="4">
        <f t="shared" si="0"/>
        <v>46143</v>
      </c>
      <c r="B30" s="1">
        <v>2026</v>
      </c>
      <c r="C30" s="1" t="s">
        <v>16</v>
      </c>
      <c r="D30" s="10">
        <v>687822.70779701485</v>
      </c>
    </row>
    <row r="31" spans="1:7" x14ac:dyDescent="0.4">
      <c r="A31" s="4">
        <f t="shared" si="0"/>
        <v>46174</v>
      </c>
      <c r="B31" s="1">
        <v>2026</v>
      </c>
      <c r="C31" s="1" t="s">
        <v>18</v>
      </c>
      <c r="D31" s="10">
        <v>689411.578252026</v>
      </c>
    </row>
    <row r="32" spans="1:7" x14ac:dyDescent="0.4">
      <c r="A32" s="4">
        <f t="shared" si="0"/>
        <v>46204</v>
      </c>
      <c r="B32" s="1">
        <v>2026</v>
      </c>
      <c r="C32" s="1" t="s">
        <v>20</v>
      </c>
      <c r="D32" s="10">
        <v>691004.11899778817</v>
      </c>
    </row>
  </sheetData>
  <dataValidations count="2">
    <dataValidation type="list" allowBlank="1" showInputMessage="1" showErrorMessage="1" sqref="G2" xr:uid="{6B07F509-DA23-48A1-AA96-B5F4EAF482AB}">
      <formula1>$T$1:$T$12</formula1>
    </dataValidation>
    <dataValidation type="list" allowBlank="1" showInputMessage="1" showErrorMessage="1" sqref="G1" xr:uid="{15F7D502-9637-4FD3-8F14-38929BCDE995}">
      <formula1>$V$1:$V$12</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DEC60-62E5-4789-9B26-9471452A13FA}">
  <dimension ref="A1:Y32"/>
  <sheetViews>
    <sheetView showGridLines="0" topLeftCell="F1" workbookViewId="0">
      <selection activeCell="F1" sqref="F1"/>
    </sheetView>
  </sheetViews>
  <sheetFormatPr defaultRowHeight="16.8" x14ac:dyDescent="0.4"/>
  <cols>
    <col min="1" max="1" width="10.109375" style="1" hidden="1" customWidth="1"/>
    <col min="2" max="2" width="6.33203125" style="1" hidden="1" customWidth="1"/>
    <col min="3" max="3" width="8" style="1" hidden="1" customWidth="1"/>
    <col min="4" max="4" width="12.33203125" style="1" hidden="1" customWidth="1"/>
    <col min="5" max="5" width="10.5546875" style="1" hidden="1" customWidth="1"/>
    <col min="6" max="6" width="10.33203125" style="1" bestFit="1" customWidth="1"/>
    <col min="7" max="7" width="16.44140625" style="1" customWidth="1"/>
    <col min="8" max="8" width="12.44140625" style="1" bestFit="1" customWidth="1"/>
    <col min="9" max="19" width="8.88671875" style="1"/>
    <col min="20" max="20" width="8.88671875" style="1" hidden="1" customWidth="1"/>
    <col min="21" max="22" width="9" style="1" hidden="1" customWidth="1"/>
    <col min="23" max="23" width="3.77734375" style="1" hidden="1" customWidth="1"/>
    <col min="24" max="24" width="8.88671875" style="1" hidden="1" customWidth="1"/>
    <col min="25" max="25" width="9" style="1" hidden="1" customWidth="1"/>
    <col min="26" max="27" width="8.88671875" style="1" customWidth="1"/>
    <col min="28" max="16384" width="8.88671875" style="1"/>
  </cols>
  <sheetData>
    <row r="1" spans="1:25" ht="17.399999999999999" thickBot="1" x14ac:dyDescent="0.45">
      <c r="A1" s="7" t="s">
        <v>2</v>
      </c>
      <c r="B1" s="8" t="s">
        <v>0</v>
      </c>
      <c r="C1" s="8" t="s">
        <v>3</v>
      </c>
      <c r="D1" s="9" t="s">
        <v>6</v>
      </c>
      <c r="F1" s="2" t="s">
        <v>0</v>
      </c>
      <c r="G1" s="3">
        <v>2025</v>
      </c>
      <c r="T1" s="1" t="s">
        <v>1</v>
      </c>
      <c r="U1" s="1">
        <v>1</v>
      </c>
      <c r="V1" s="1">
        <v>2024</v>
      </c>
      <c r="X1" s="1" t="s">
        <v>2</v>
      </c>
      <c r="Y1" s="4">
        <f>DATE(G1,_xlfn.XLOOKUP(G2,T:T,U:U),1)</f>
        <v>45748</v>
      </c>
    </row>
    <row r="2" spans="1:25" ht="17.399999999999999" thickBot="1" x14ac:dyDescent="0.45">
      <c r="A2" s="4">
        <f>DATE(B2,_xlfn.XLOOKUP(C2,T:T,U:U),1)</f>
        <v>45292</v>
      </c>
      <c r="B2" s="1">
        <v>2024</v>
      </c>
      <c r="C2" s="1" t="s">
        <v>8</v>
      </c>
      <c r="D2" s="10">
        <v>413779</v>
      </c>
      <c r="F2" s="5" t="s">
        <v>3</v>
      </c>
      <c r="G2" s="6" t="s">
        <v>7</v>
      </c>
      <c r="T2" s="1" t="s">
        <v>4</v>
      </c>
      <c r="U2" s="1">
        <v>2</v>
      </c>
      <c r="V2" s="1">
        <v>2025</v>
      </c>
    </row>
    <row r="3" spans="1:25" ht="17.399999999999999" thickBot="1" x14ac:dyDescent="0.45">
      <c r="A3" s="4">
        <f t="shared" ref="A3:A32" si="0">DATE(B3,_xlfn.XLOOKUP(C3,T:T,U:U),1)</f>
        <v>45323</v>
      </c>
      <c r="B3" s="1">
        <v>2024</v>
      </c>
      <c r="C3" s="1" t="s">
        <v>10</v>
      </c>
      <c r="D3" s="10">
        <v>420254</v>
      </c>
      <c r="T3" s="1" t="s">
        <v>5</v>
      </c>
      <c r="U3" s="1">
        <v>3</v>
      </c>
      <c r="V3" s="1">
        <v>2026</v>
      </c>
    </row>
    <row r="4" spans="1:25" ht="17.399999999999999" thickBot="1" x14ac:dyDescent="0.45">
      <c r="A4" s="4">
        <f t="shared" si="0"/>
        <v>45352</v>
      </c>
      <c r="B4" s="1">
        <v>2024</v>
      </c>
      <c r="C4" s="1" t="s">
        <v>12</v>
      </c>
      <c r="D4" s="10">
        <v>426557.80999999994</v>
      </c>
      <c r="F4" s="7" t="s">
        <v>3</v>
      </c>
      <c r="G4" s="9" t="s">
        <v>6</v>
      </c>
      <c r="T4" s="1" t="s">
        <v>7</v>
      </c>
      <c r="U4" s="1">
        <v>4</v>
      </c>
      <c r="V4" s="1">
        <v>2027</v>
      </c>
    </row>
    <row r="5" spans="1:25" x14ac:dyDescent="0.4">
      <c r="A5" s="4">
        <f t="shared" si="0"/>
        <v>45383</v>
      </c>
      <c r="B5" s="1">
        <v>2024</v>
      </c>
      <c r="C5" s="1" t="s">
        <v>14</v>
      </c>
      <c r="D5" s="10">
        <v>502144</v>
      </c>
      <c r="F5" s="20">
        <f t="shared" ref="F5:F15" si="1">DATE(YEAR(F6),MONTH(F6)-1,1)</f>
        <v>45383</v>
      </c>
      <c r="G5" s="11">
        <f>_xlfn.XLOOKUP(F5,A:A,D:D,0)</f>
        <v>502144</v>
      </c>
      <c r="T5" s="1" t="s">
        <v>9</v>
      </c>
      <c r="U5" s="1">
        <v>5</v>
      </c>
      <c r="V5" s="1">
        <v>2028</v>
      </c>
    </row>
    <row r="6" spans="1:25" x14ac:dyDescent="0.4">
      <c r="A6" s="4">
        <f t="shared" si="0"/>
        <v>45413</v>
      </c>
      <c r="B6" s="1">
        <v>2024</v>
      </c>
      <c r="C6" s="1" t="s">
        <v>16</v>
      </c>
      <c r="D6" s="10">
        <v>439450.51980724983</v>
      </c>
      <c r="F6" s="21">
        <f t="shared" si="1"/>
        <v>45413</v>
      </c>
      <c r="G6" s="12">
        <f t="shared" ref="G6:G17" si="2">_xlfn.XLOOKUP(F6,A:A,D:D,0)</f>
        <v>439450.51980724983</v>
      </c>
      <c r="T6" s="1" t="s">
        <v>11</v>
      </c>
      <c r="U6" s="1">
        <v>6</v>
      </c>
      <c r="V6" s="1">
        <v>2029</v>
      </c>
    </row>
    <row r="7" spans="1:25" x14ac:dyDescent="0.4">
      <c r="A7" s="4">
        <f t="shared" si="0"/>
        <v>45444</v>
      </c>
      <c r="B7" s="1">
        <v>2024</v>
      </c>
      <c r="C7" s="1" t="s">
        <v>18</v>
      </c>
      <c r="D7" s="10">
        <v>446042.27760435856</v>
      </c>
      <c r="E7" s="10"/>
      <c r="F7" s="21">
        <f t="shared" si="1"/>
        <v>45444</v>
      </c>
      <c r="G7" s="12">
        <f t="shared" si="2"/>
        <v>446042.27760435856</v>
      </c>
      <c r="T7" s="1" t="s">
        <v>13</v>
      </c>
      <c r="U7" s="1">
        <v>7</v>
      </c>
      <c r="V7" s="1">
        <v>2030</v>
      </c>
    </row>
    <row r="8" spans="1:25" x14ac:dyDescent="0.4">
      <c r="A8" s="4">
        <f t="shared" si="0"/>
        <v>45474</v>
      </c>
      <c r="B8" s="1">
        <v>2024</v>
      </c>
      <c r="C8" s="1" t="s">
        <v>20</v>
      </c>
      <c r="D8" s="10">
        <v>452732.91176842392</v>
      </c>
      <c r="E8" s="10"/>
      <c r="F8" s="21">
        <f t="shared" si="1"/>
        <v>45474</v>
      </c>
      <c r="G8" s="12">
        <f t="shared" si="2"/>
        <v>452732.91176842392</v>
      </c>
      <c r="T8" s="1" t="s">
        <v>15</v>
      </c>
      <c r="U8" s="1">
        <v>8</v>
      </c>
      <c r="V8" s="1">
        <v>2031</v>
      </c>
    </row>
    <row r="9" spans="1:25" x14ac:dyDescent="0.4">
      <c r="A9" s="4">
        <f t="shared" si="0"/>
        <v>45505</v>
      </c>
      <c r="B9" s="1">
        <v>2024</v>
      </c>
      <c r="C9" s="1" t="s">
        <v>22</v>
      </c>
      <c r="D9" s="10">
        <v>526412</v>
      </c>
      <c r="E9" s="10"/>
      <c r="F9" s="21">
        <f t="shared" si="1"/>
        <v>45505</v>
      </c>
      <c r="G9" s="12">
        <f t="shared" si="2"/>
        <v>526412</v>
      </c>
      <c r="T9" s="1" t="s">
        <v>17</v>
      </c>
      <c r="U9" s="1">
        <v>9</v>
      </c>
      <c r="V9" s="1">
        <v>2032</v>
      </c>
    </row>
    <row r="10" spans="1:25" x14ac:dyDescent="0.4">
      <c r="A10" s="4">
        <f t="shared" si="0"/>
        <v>45536</v>
      </c>
      <c r="B10" s="1">
        <v>2024</v>
      </c>
      <c r="C10" s="1" t="s">
        <v>24</v>
      </c>
      <c r="D10" s="10">
        <v>466416.76402662444</v>
      </c>
      <c r="E10" s="10"/>
      <c r="F10" s="21">
        <f t="shared" si="1"/>
        <v>45536</v>
      </c>
      <c r="G10" s="12">
        <f t="shared" si="2"/>
        <v>466416.76402662444</v>
      </c>
      <c r="T10" s="1" t="s">
        <v>19</v>
      </c>
      <c r="U10" s="1">
        <v>10</v>
      </c>
      <c r="V10" s="1">
        <v>2033</v>
      </c>
    </row>
    <row r="11" spans="1:25" x14ac:dyDescent="0.4">
      <c r="A11" s="4">
        <f t="shared" si="0"/>
        <v>45566</v>
      </c>
      <c r="B11" s="1">
        <v>2024</v>
      </c>
      <c r="C11" s="1" t="s">
        <v>25</v>
      </c>
      <c r="D11" s="10">
        <v>473413.01548702375</v>
      </c>
      <c r="E11" s="10"/>
      <c r="F11" s="21">
        <f t="shared" si="1"/>
        <v>45566</v>
      </c>
      <c r="G11" s="12">
        <f t="shared" si="2"/>
        <v>473413.01548702375</v>
      </c>
      <c r="T11" s="1" t="s">
        <v>21</v>
      </c>
      <c r="U11" s="1">
        <v>11</v>
      </c>
      <c r="V11" s="1">
        <v>2034</v>
      </c>
    </row>
    <row r="12" spans="1:25" x14ac:dyDescent="0.4">
      <c r="A12" s="4">
        <f t="shared" si="0"/>
        <v>45597</v>
      </c>
      <c r="B12" s="1">
        <v>2024</v>
      </c>
      <c r="C12" s="1" t="s">
        <v>26</v>
      </c>
      <c r="D12" s="10">
        <v>524687</v>
      </c>
      <c r="E12" s="10"/>
      <c r="F12" s="21">
        <f t="shared" si="1"/>
        <v>45597</v>
      </c>
      <c r="G12" s="12">
        <f t="shared" si="2"/>
        <v>524687</v>
      </c>
      <c r="T12" s="1" t="s">
        <v>23</v>
      </c>
      <c r="U12" s="1">
        <v>12</v>
      </c>
      <c r="V12" s="1">
        <v>2035</v>
      </c>
    </row>
    <row r="13" spans="1:25" x14ac:dyDescent="0.4">
      <c r="A13" s="4">
        <f t="shared" si="0"/>
        <v>45627</v>
      </c>
      <c r="B13" s="1">
        <v>2024</v>
      </c>
      <c r="C13" s="1" t="s">
        <v>27</v>
      </c>
      <c r="D13" s="10">
        <v>487721.92388011893</v>
      </c>
      <c r="E13" s="10"/>
      <c r="F13" s="21">
        <f t="shared" si="1"/>
        <v>45627</v>
      </c>
      <c r="G13" s="12">
        <f t="shared" si="2"/>
        <v>487721.92388011893</v>
      </c>
    </row>
    <row r="14" spans="1:25" x14ac:dyDescent="0.4">
      <c r="A14" s="4">
        <f t="shared" si="0"/>
        <v>45658</v>
      </c>
      <c r="B14" s="1">
        <v>2025</v>
      </c>
      <c r="C14" s="1" t="s">
        <v>8</v>
      </c>
      <c r="D14" s="10">
        <v>495037.75273832068</v>
      </c>
      <c r="E14" s="10"/>
      <c r="F14" s="21">
        <f t="shared" si="1"/>
        <v>45658</v>
      </c>
      <c r="G14" s="12">
        <f t="shared" si="2"/>
        <v>495037.75273832068</v>
      </c>
    </row>
    <row r="15" spans="1:25" x14ac:dyDescent="0.4">
      <c r="A15" s="4">
        <f t="shared" si="0"/>
        <v>45689</v>
      </c>
      <c r="B15" s="1">
        <v>2025</v>
      </c>
      <c r="C15" s="1" t="s">
        <v>10</v>
      </c>
      <c r="D15" s="10">
        <v>502463.31902939541</v>
      </c>
      <c r="E15" s="10"/>
      <c r="F15" s="21">
        <f t="shared" si="1"/>
        <v>45689</v>
      </c>
      <c r="G15" s="12">
        <f t="shared" si="2"/>
        <v>502463.31902939541</v>
      </c>
    </row>
    <row r="16" spans="1:25" x14ac:dyDescent="0.4">
      <c r="A16" s="4">
        <f t="shared" si="0"/>
        <v>45717</v>
      </c>
      <c r="B16" s="1">
        <v>2025</v>
      </c>
      <c r="C16" s="1" t="s">
        <v>12</v>
      </c>
      <c r="D16" s="10">
        <v>625472</v>
      </c>
      <c r="E16" s="10"/>
      <c r="F16" s="21">
        <f>DATE(YEAR(F17),MONTH(F17)-1,1)</f>
        <v>45717</v>
      </c>
      <c r="G16" s="12">
        <f t="shared" si="2"/>
        <v>625472</v>
      </c>
    </row>
    <row r="17" spans="1:7" ht="17.399999999999999" thickBot="1" x14ac:dyDescent="0.45">
      <c r="A17" s="4">
        <f t="shared" si="0"/>
        <v>45748</v>
      </c>
      <c r="B17" s="1">
        <v>2025</v>
      </c>
      <c r="C17" s="1" t="s">
        <v>14</v>
      </c>
      <c r="D17" s="10">
        <v>517650.27284705878</v>
      </c>
      <c r="E17" s="10"/>
      <c r="F17" s="22">
        <f>Y1</f>
        <v>45748</v>
      </c>
      <c r="G17" s="13">
        <f t="shared" si="2"/>
        <v>517650.27284705878</v>
      </c>
    </row>
    <row r="18" spans="1:7" x14ac:dyDescent="0.4">
      <c r="A18" s="4">
        <f t="shared" si="0"/>
        <v>45778</v>
      </c>
      <c r="B18" s="1">
        <v>2025</v>
      </c>
      <c r="C18" s="1" t="s">
        <v>16</v>
      </c>
      <c r="D18" s="10">
        <v>425130</v>
      </c>
      <c r="E18" s="10"/>
      <c r="F18" s="10"/>
      <c r="G18" s="10"/>
    </row>
    <row r="19" spans="1:7" x14ac:dyDescent="0.4">
      <c r="A19" s="4">
        <f t="shared" si="0"/>
        <v>45809</v>
      </c>
      <c r="B19" s="1">
        <v>2025</v>
      </c>
      <c r="C19" s="1" t="s">
        <v>18</v>
      </c>
      <c r="D19" s="10">
        <v>533296.25234386104</v>
      </c>
      <c r="E19" s="10"/>
      <c r="F19" s="10"/>
      <c r="G19" s="10"/>
    </row>
    <row r="20" spans="1:7" x14ac:dyDescent="0.4">
      <c r="A20" s="4">
        <f t="shared" si="0"/>
        <v>45839</v>
      </c>
      <c r="B20" s="1">
        <v>2025</v>
      </c>
      <c r="C20" s="1" t="s">
        <v>20</v>
      </c>
      <c r="D20" s="10">
        <v>541295.69612901891</v>
      </c>
      <c r="E20" s="10"/>
    </row>
    <row r="21" spans="1:7" x14ac:dyDescent="0.4">
      <c r="A21" s="4">
        <f t="shared" si="0"/>
        <v>45870</v>
      </c>
      <c r="B21" s="1">
        <v>2025</v>
      </c>
      <c r="C21" s="1" t="s">
        <v>22</v>
      </c>
      <c r="D21" s="10">
        <v>654216</v>
      </c>
      <c r="E21" s="10"/>
    </row>
    <row r="22" spans="1:7" x14ac:dyDescent="0.4">
      <c r="A22" s="4">
        <f t="shared" si="0"/>
        <v>45901</v>
      </c>
      <c r="B22" s="1">
        <v>2025</v>
      </c>
      <c r="C22" s="1" t="s">
        <v>24</v>
      </c>
      <c r="D22" s="10">
        <v>557656.35854451836</v>
      </c>
      <c r="E22" s="10"/>
    </row>
    <row r="23" spans="1:7" x14ac:dyDescent="0.4">
      <c r="A23" s="4">
        <f t="shared" si="0"/>
        <v>45931</v>
      </c>
      <c r="B23" s="1">
        <v>2025</v>
      </c>
      <c r="C23" s="1" t="s">
        <v>25</v>
      </c>
      <c r="D23" s="10">
        <v>566021.20392268605</v>
      </c>
      <c r="E23" s="10"/>
    </row>
    <row r="24" spans="1:7" x14ac:dyDescent="0.4">
      <c r="A24" s="4">
        <f t="shared" si="0"/>
        <v>45962</v>
      </c>
      <c r="B24" s="1">
        <v>2025</v>
      </c>
      <c r="C24" s="1" t="s">
        <v>26</v>
      </c>
      <c r="D24" s="10">
        <v>695874</v>
      </c>
      <c r="E24" s="10"/>
    </row>
    <row r="25" spans="1:7" x14ac:dyDescent="0.4">
      <c r="A25" s="4">
        <f t="shared" si="0"/>
        <v>45992</v>
      </c>
      <c r="B25" s="1">
        <v>2025</v>
      </c>
      <c r="C25" s="1" t="s">
        <v>27</v>
      </c>
      <c r="D25" s="10">
        <v>695412</v>
      </c>
      <c r="E25" s="10"/>
    </row>
    <row r="26" spans="1:7" x14ac:dyDescent="0.4">
      <c r="A26" s="4">
        <f t="shared" si="0"/>
        <v>46023</v>
      </c>
      <c r="B26" s="1">
        <v>2026</v>
      </c>
      <c r="C26" s="1" t="s">
        <v>8</v>
      </c>
      <c r="D26" s="10">
        <v>681503.76</v>
      </c>
      <c r="E26" s="10"/>
    </row>
    <row r="27" spans="1:7" x14ac:dyDescent="0.4">
      <c r="A27" s="4">
        <f t="shared" si="0"/>
        <v>46054</v>
      </c>
      <c r="B27" s="1">
        <v>2026</v>
      </c>
      <c r="C27" s="1" t="s">
        <v>10</v>
      </c>
      <c r="D27" s="10">
        <v>683078.03368560004</v>
      </c>
      <c r="E27" s="10"/>
    </row>
    <row r="28" spans="1:7" x14ac:dyDescent="0.4">
      <c r="A28" s="4">
        <f t="shared" si="0"/>
        <v>46082</v>
      </c>
      <c r="B28" s="1">
        <v>2026</v>
      </c>
      <c r="C28" s="1" t="s">
        <v>12</v>
      </c>
      <c r="D28" s="10">
        <v>684655.94394341379</v>
      </c>
      <c r="E28" s="10"/>
    </row>
    <row r="29" spans="1:7" x14ac:dyDescent="0.4">
      <c r="A29" s="4">
        <f t="shared" si="0"/>
        <v>46113</v>
      </c>
      <c r="B29" s="1">
        <v>2026</v>
      </c>
      <c r="C29" s="1" t="s">
        <v>14</v>
      </c>
      <c r="D29" s="10">
        <v>686237.49917392305</v>
      </c>
      <c r="E29" s="10"/>
    </row>
    <row r="30" spans="1:7" x14ac:dyDescent="0.4">
      <c r="A30" s="4">
        <f t="shared" si="0"/>
        <v>46143</v>
      </c>
      <c r="B30" s="1">
        <v>2026</v>
      </c>
      <c r="C30" s="1" t="s">
        <v>16</v>
      </c>
      <c r="D30" s="10">
        <v>687822.70779701485</v>
      </c>
    </row>
    <row r="31" spans="1:7" x14ac:dyDescent="0.4">
      <c r="A31" s="4">
        <f t="shared" si="0"/>
        <v>46174</v>
      </c>
      <c r="B31" s="1">
        <v>2026</v>
      </c>
      <c r="C31" s="1" t="s">
        <v>18</v>
      </c>
      <c r="D31" s="10">
        <v>689411.578252026</v>
      </c>
    </row>
    <row r="32" spans="1:7" x14ac:dyDescent="0.4">
      <c r="A32" s="4">
        <f t="shared" si="0"/>
        <v>46204</v>
      </c>
      <c r="B32" s="1">
        <v>2026</v>
      </c>
      <c r="C32" s="1" t="s">
        <v>20</v>
      </c>
      <c r="D32" s="10">
        <v>691004.11899778817</v>
      </c>
    </row>
  </sheetData>
  <dataValidations count="2">
    <dataValidation type="list" allowBlank="1" showInputMessage="1" showErrorMessage="1" sqref="G1" xr:uid="{68B3F658-E1CA-4C20-8385-9A2B4BA8000D}">
      <formula1>$V$1:$V$12</formula1>
    </dataValidation>
    <dataValidation type="list" allowBlank="1" showInputMessage="1" showErrorMessage="1" sqref="G2" xr:uid="{75DDC2E5-4B0B-4299-8FE7-BC6FA2586864}">
      <formula1>$T$1:$T$12</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4D065-FBFF-4A3E-B6F2-3A5BE5D07A83}">
  <dimension ref="A1:AB32"/>
  <sheetViews>
    <sheetView showGridLines="0" topLeftCell="F1" workbookViewId="0">
      <selection activeCell="F1" sqref="F1"/>
    </sheetView>
  </sheetViews>
  <sheetFormatPr defaultRowHeight="16.8" x14ac:dyDescent="0.4"/>
  <cols>
    <col min="1" max="1" width="10.109375" style="1" hidden="1" customWidth="1"/>
    <col min="2" max="2" width="6.33203125" style="1" hidden="1" customWidth="1"/>
    <col min="3" max="3" width="8" style="1" hidden="1" customWidth="1"/>
    <col min="4" max="4" width="12.33203125" style="1" hidden="1" customWidth="1"/>
    <col min="5" max="5" width="10.5546875" style="1" hidden="1" customWidth="1"/>
    <col min="6" max="6" width="10.33203125" style="1" bestFit="1" customWidth="1"/>
    <col min="7" max="7" width="16.44140625" style="1" customWidth="1"/>
    <col min="8" max="8" width="12.44140625" style="1" bestFit="1" customWidth="1"/>
    <col min="9" max="19" width="8.88671875" style="1"/>
    <col min="20" max="20" width="8.88671875" style="1" hidden="1" customWidth="1"/>
    <col min="21" max="22" width="9" style="1" hidden="1" customWidth="1"/>
    <col min="23" max="23" width="3.77734375" style="1" hidden="1" customWidth="1"/>
    <col min="24" max="24" width="8.88671875" style="1" hidden="1" customWidth="1"/>
    <col min="25" max="25" width="9" style="1" hidden="1" customWidth="1"/>
    <col min="26" max="26" width="8.88671875" style="1" hidden="1" customWidth="1"/>
    <col min="27" max="27" width="8.88671875" style="1" customWidth="1"/>
    <col min="28" max="16384" width="8.88671875" style="1"/>
  </cols>
  <sheetData>
    <row r="1" spans="1:28" ht="17.399999999999999" thickBot="1" x14ac:dyDescent="0.45">
      <c r="A1" s="7" t="s">
        <v>2</v>
      </c>
      <c r="B1" s="8" t="s">
        <v>0</v>
      </c>
      <c r="C1" s="8" t="s">
        <v>3</v>
      </c>
      <c r="D1" s="9" t="s">
        <v>6</v>
      </c>
      <c r="F1" s="2" t="s">
        <v>0</v>
      </c>
      <c r="G1" s="3">
        <v>2025</v>
      </c>
      <c r="T1" s="1" t="s">
        <v>1</v>
      </c>
      <c r="U1" s="1">
        <v>1</v>
      </c>
      <c r="V1" s="1">
        <v>2024</v>
      </c>
      <c r="X1" s="1" t="s">
        <v>2</v>
      </c>
      <c r="Y1" s="4">
        <f>DATE(G1,_xlfn.XLOOKUP(G2,T:T,U:U),1)</f>
        <v>45748</v>
      </c>
    </row>
    <row r="2" spans="1:28" ht="17.399999999999999" thickBot="1" x14ac:dyDescent="0.45">
      <c r="A2" s="4">
        <f>DATE(B2,_xlfn.XLOOKUP(C2,T:T,U:U),1)</f>
        <v>45292</v>
      </c>
      <c r="B2" s="1">
        <v>2024</v>
      </c>
      <c r="C2" s="1" t="s">
        <v>8</v>
      </c>
      <c r="D2" s="10">
        <v>413779</v>
      </c>
      <c r="F2" s="5" t="s">
        <v>3</v>
      </c>
      <c r="G2" s="6" t="s">
        <v>7</v>
      </c>
      <c r="T2" s="1" t="s">
        <v>4</v>
      </c>
      <c r="U2" s="1">
        <v>2</v>
      </c>
      <c r="V2" s="1">
        <v>2025</v>
      </c>
    </row>
    <row r="3" spans="1:28" x14ac:dyDescent="0.4">
      <c r="A3" s="4">
        <f t="shared" ref="A3:A32" si="0">DATE(B3,_xlfn.XLOOKUP(C3,T:T,U:U),1)</f>
        <v>45323</v>
      </c>
      <c r="B3" s="1">
        <v>2024</v>
      </c>
      <c r="C3" s="1" t="s">
        <v>10</v>
      </c>
      <c r="D3" s="10">
        <v>420254</v>
      </c>
      <c r="T3" s="1" t="s">
        <v>5</v>
      </c>
      <c r="U3" s="1">
        <v>3</v>
      </c>
      <c r="V3" s="1">
        <v>2026</v>
      </c>
    </row>
    <row r="4" spans="1:28" ht="17.399999999999999" thickBot="1" x14ac:dyDescent="0.45">
      <c r="A4" s="4">
        <f t="shared" si="0"/>
        <v>45352</v>
      </c>
      <c r="B4" s="1">
        <v>2024</v>
      </c>
      <c r="C4" s="1" t="s">
        <v>12</v>
      </c>
      <c r="D4" s="10">
        <v>426557.80999999994</v>
      </c>
      <c r="T4" s="1" t="s">
        <v>7</v>
      </c>
      <c r="U4" s="1">
        <v>4</v>
      </c>
      <c r="V4" s="1">
        <v>2027</v>
      </c>
    </row>
    <row r="5" spans="1:28" ht="17.399999999999999" thickBot="1" x14ac:dyDescent="0.45">
      <c r="A5" s="4">
        <f t="shared" si="0"/>
        <v>45383</v>
      </c>
      <c r="B5" s="1">
        <v>2024</v>
      </c>
      <c r="C5" s="1" t="s">
        <v>14</v>
      </c>
      <c r="D5" s="10">
        <v>502144</v>
      </c>
      <c r="F5" s="7" t="s">
        <v>3</v>
      </c>
      <c r="G5" s="9" t="s">
        <v>6</v>
      </c>
      <c r="T5" s="1" t="s">
        <v>9</v>
      </c>
      <c r="U5" s="1">
        <v>5</v>
      </c>
      <c r="V5" s="1">
        <v>2028</v>
      </c>
    </row>
    <row r="6" spans="1:28" x14ac:dyDescent="0.4">
      <c r="A6" s="4">
        <f t="shared" si="0"/>
        <v>45413</v>
      </c>
      <c r="B6" s="1">
        <v>2024</v>
      </c>
      <c r="C6" s="1" t="s">
        <v>16</v>
      </c>
      <c r="D6" s="10">
        <v>439450.51980724983</v>
      </c>
      <c r="F6" s="20">
        <f t="shared" ref="F6:F16" si="1">DATE(YEAR(F7),MONTH(F7)-1,1)</f>
        <v>45383</v>
      </c>
      <c r="G6" s="11">
        <f>_xlfn.XLOOKUP(F6,A:A,D:D,0)</f>
        <v>502144</v>
      </c>
      <c r="T6" s="1" t="s">
        <v>11</v>
      </c>
      <c r="U6" s="1">
        <v>6</v>
      </c>
      <c r="V6" s="1">
        <v>2029</v>
      </c>
    </row>
    <row r="7" spans="1:28" x14ac:dyDescent="0.4">
      <c r="A7" s="4">
        <f t="shared" si="0"/>
        <v>45444</v>
      </c>
      <c r="B7" s="1">
        <v>2024</v>
      </c>
      <c r="C7" s="1" t="s">
        <v>18</v>
      </c>
      <c r="D7" s="10">
        <v>446042.27760435856</v>
      </c>
      <c r="E7" s="10"/>
      <c r="F7" s="21">
        <f t="shared" si="1"/>
        <v>45413</v>
      </c>
      <c r="G7" s="12">
        <f t="shared" ref="G7:G18" si="2">_xlfn.XLOOKUP(F7,A:A,D:D,0)</f>
        <v>439450.51980724983</v>
      </c>
      <c r="T7" s="1" t="s">
        <v>13</v>
      </c>
      <c r="U7" s="1">
        <v>7</v>
      </c>
      <c r="V7" s="1">
        <v>2030</v>
      </c>
    </row>
    <row r="8" spans="1:28" x14ac:dyDescent="0.4">
      <c r="A8" s="4">
        <f t="shared" si="0"/>
        <v>45474</v>
      </c>
      <c r="B8" s="1">
        <v>2024</v>
      </c>
      <c r="C8" s="1" t="s">
        <v>20</v>
      </c>
      <c r="D8" s="10">
        <v>452732.91176842392</v>
      </c>
      <c r="E8" s="10"/>
      <c r="F8" s="21">
        <f t="shared" si="1"/>
        <v>45444</v>
      </c>
      <c r="G8" s="12">
        <f t="shared" si="2"/>
        <v>446042.27760435856</v>
      </c>
      <c r="T8" s="1" t="s">
        <v>15</v>
      </c>
      <c r="U8" s="1">
        <v>8</v>
      </c>
      <c r="V8" s="1">
        <v>2031</v>
      </c>
    </row>
    <row r="9" spans="1:28" x14ac:dyDescent="0.4">
      <c r="A9" s="4">
        <f t="shared" si="0"/>
        <v>45505</v>
      </c>
      <c r="B9" s="1">
        <v>2024</v>
      </c>
      <c r="C9" s="1" t="s">
        <v>22</v>
      </c>
      <c r="D9" s="10">
        <v>526412</v>
      </c>
      <c r="E9" s="10"/>
      <c r="F9" s="21">
        <f t="shared" si="1"/>
        <v>45474</v>
      </c>
      <c r="G9" s="12">
        <f t="shared" si="2"/>
        <v>452732.91176842392</v>
      </c>
      <c r="T9" s="1" t="s">
        <v>17</v>
      </c>
      <c r="U9" s="1">
        <v>9</v>
      </c>
      <c r="V9" s="1">
        <v>2032</v>
      </c>
    </row>
    <row r="10" spans="1:28" x14ac:dyDescent="0.4">
      <c r="A10" s="4">
        <f t="shared" si="0"/>
        <v>45536</v>
      </c>
      <c r="B10" s="1">
        <v>2024</v>
      </c>
      <c r="C10" s="1" t="s">
        <v>24</v>
      </c>
      <c r="D10" s="10">
        <v>466416.76402662444</v>
      </c>
      <c r="E10" s="10"/>
      <c r="F10" s="21">
        <f t="shared" si="1"/>
        <v>45505</v>
      </c>
      <c r="G10" s="12">
        <f t="shared" si="2"/>
        <v>526412</v>
      </c>
      <c r="T10" s="1" t="s">
        <v>19</v>
      </c>
      <c r="U10" s="1">
        <v>10</v>
      </c>
      <c r="V10" s="1">
        <v>2033</v>
      </c>
    </row>
    <row r="11" spans="1:28" x14ac:dyDescent="0.4">
      <c r="A11" s="4">
        <f t="shared" si="0"/>
        <v>45566</v>
      </c>
      <c r="B11" s="1">
        <v>2024</v>
      </c>
      <c r="C11" s="1" t="s">
        <v>25</v>
      </c>
      <c r="D11" s="10">
        <v>473413.01548702375</v>
      </c>
      <c r="E11" s="10"/>
      <c r="F11" s="21">
        <f t="shared" si="1"/>
        <v>45536</v>
      </c>
      <c r="G11" s="12">
        <f t="shared" si="2"/>
        <v>466416.76402662444</v>
      </c>
      <c r="T11" s="1" t="s">
        <v>21</v>
      </c>
      <c r="U11" s="1">
        <v>11</v>
      </c>
      <c r="V11" s="1">
        <v>2034</v>
      </c>
    </row>
    <row r="12" spans="1:28" x14ac:dyDescent="0.4">
      <c r="A12" s="4">
        <f t="shared" si="0"/>
        <v>45597</v>
      </c>
      <c r="B12" s="1">
        <v>2024</v>
      </c>
      <c r="C12" s="1" t="s">
        <v>26</v>
      </c>
      <c r="D12" s="10">
        <v>524687</v>
      </c>
      <c r="E12" s="10"/>
      <c r="F12" s="21">
        <f t="shared" si="1"/>
        <v>45566</v>
      </c>
      <c r="G12" s="12">
        <f t="shared" si="2"/>
        <v>473413.01548702375</v>
      </c>
      <c r="T12" s="1" t="s">
        <v>23</v>
      </c>
      <c r="U12" s="1">
        <v>12</v>
      </c>
      <c r="V12" s="1">
        <v>2035</v>
      </c>
    </row>
    <row r="13" spans="1:28" x14ac:dyDescent="0.4">
      <c r="A13" s="4">
        <f t="shared" si="0"/>
        <v>45627</v>
      </c>
      <c r="B13" s="1">
        <v>2024</v>
      </c>
      <c r="C13" s="1" t="s">
        <v>27</v>
      </c>
      <c r="D13" s="10">
        <v>487721.92388011893</v>
      </c>
      <c r="E13" s="10"/>
      <c r="F13" s="21">
        <f t="shared" si="1"/>
        <v>45597</v>
      </c>
      <c r="G13" s="12">
        <f t="shared" si="2"/>
        <v>524687</v>
      </c>
    </row>
    <row r="14" spans="1:28" x14ac:dyDescent="0.4">
      <c r="A14" s="4">
        <f t="shared" si="0"/>
        <v>45658</v>
      </c>
      <c r="B14" s="1">
        <v>2025</v>
      </c>
      <c r="C14" s="1" t="s">
        <v>8</v>
      </c>
      <c r="D14" s="10">
        <v>495037.75273832068</v>
      </c>
      <c r="E14" s="10"/>
      <c r="F14" s="21">
        <f t="shared" si="1"/>
        <v>45627</v>
      </c>
      <c r="G14" s="12">
        <f t="shared" si="2"/>
        <v>487721.92388011893</v>
      </c>
      <c r="AA14" s="16" t="s">
        <v>32</v>
      </c>
      <c r="AB14" s="17" t="s">
        <v>33</v>
      </c>
    </row>
    <row r="15" spans="1:28" x14ac:dyDescent="0.4">
      <c r="A15" s="4">
        <f t="shared" si="0"/>
        <v>45689</v>
      </c>
      <c r="B15" s="1">
        <v>2025</v>
      </c>
      <c r="C15" s="1" t="s">
        <v>10</v>
      </c>
      <c r="D15" s="10">
        <v>502463.31902939541</v>
      </c>
      <c r="E15" s="10"/>
      <c r="F15" s="21">
        <f t="shared" si="1"/>
        <v>45658</v>
      </c>
      <c r="G15" s="12">
        <f t="shared" si="2"/>
        <v>495037.75273832068</v>
      </c>
      <c r="AA15" s="18" t="s">
        <v>34</v>
      </c>
      <c r="AB15" s="19" t="s">
        <v>35</v>
      </c>
    </row>
    <row r="16" spans="1:28" x14ac:dyDescent="0.4">
      <c r="A16" s="4">
        <f t="shared" si="0"/>
        <v>45717</v>
      </c>
      <c r="B16" s="1">
        <v>2025</v>
      </c>
      <c r="C16" s="1" t="s">
        <v>12</v>
      </c>
      <c r="D16" s="10">
        <v>625472</v>
      </c>
      <c r="E16" s="10"/>
      <c r="F16" s="21">
        <f t="shared" si="1"/>
        <v>45689</v>
      </c>
      <c r="G16" s="12">
        <f t="shared" si="2"/>
        <v>502463.31902939541</v>
      </c>
    </row>
    <row r="17" spans="1:7" x14ac:dyDescent="0.4">
      <c r="A17" s="4">
        <f t="shared" si="0"/>
        <v>45748</v>
      </c>
      <c r="B17" s="1">
        <v>2025</v>
      </c>
      <c r="C17" s="1" t="s">
        <v>14</v>
      </c>
      <c r="D17" s="10">
        <v>517650.27284705878</v>
      </c>
      <c r="E17" s="10"/>
      <c r="F17" s="21">
        <f>DATE(YEAR(F18),MONTH(F18)-1,1)</f>
        <v>45717</v>
      </c>
      <c r="G17" s="12">
        <f t="shared" si="2"/>
        <v>625472</v>
      </c>
    </row>
    <row r="18" spans="1:7" ht="17.399999999999999" thickBot="1" x14ac:dyDescent="0.45">
      <c r="A18" s="4">
        <f t="shared" si="0"/>
        <v>45778</v>
      </c>
      <c r="B18" s="1">
        <v>2025</v>
      </c>
      <c r="C18" s="1" t="s">
        <v>16</v>
      </c>
      <c r="D18" s="10">
        <v>425130</v>
      </c>
      <c r="E18" s="10"/>
      <c r="F18" s="22">
        <f>Y1</f>
        <v>45748</v>
      </c>
      <c r="G18" s="13">
        <f t="shared" si="2"/>
        <v>517650.27284705878</v>
      </c>
    </row>
    <row r="19" spans="1:7" x14ac:dyDescent="0.4">
      <c r="A19" s="4">
        <f t="shared" si="0"/>
        <v>45809</v>
      </c>
      <c r="B19" s="1">
        <v>2025</v>
      </c>
      <c r="C19" s="1" t="s">
        <v>18</v>
      </c>
      <c r="D19" s="10">
        <v>533296.25234386104</v>
      </c>
      <c r="E19" s="10"/>
    </row>
    <row r="20" spans="1:7" x14ac:dyDescent="0.4">
      <c r="A20" s="4">
        <f t="shared" si="0"/>
        <v>45839</v>
      </c>
      <c r="B20" s="1">
        <v>2025</v>
      </c>
      <c r="C20" s="1" t="s">
        <v>20</v>
      </c>
      <c r="D20" s="10">
        <v>541295.69612901891</v>
      </c>
      <c r="E20" s="10"/>
    </row>
    <row r="21" spans="1:7" x14ac:dyDescent="0.4">
      <c r="A21" s="4">
        <f t="shared" si="0"/>
        <v>45870</v>
      </c>
      <c r="B21" s="1">
        <v>2025</v>
      </c>
      <c r="C21" s="1" t="s">
        <v>22</v>
      </c>
      <c r="D21" s="10">
        <v>654216</v>
      </c>
      <c r="E21" s="10"/>
    </row>
    <row r="22" spans="1:7" x14ac:dyDescent="0.4">
      <c r="A22" s="4">
        <f t="shared" si="0"/>
        <v>45901</v>
      </c>
      <c r="B22" s="1">
        <v>2025</v>
      </c>
      <c r="C22" s="1" t="s">
        <v>24</v>
      </c>
      <c r="D22" s="10">
        <v>557656.35854451836</v>
      </c>
      <c r="E22" s="10"/>
    </row>
    <row r="23" spans="1:7" x14ac:dyDescent="0.4">
      <c r="A23" s="4">
        <f t="shared" si="0"/>
        <v>45931</v>
      </c>
      <c r="B23" s="1">
        <v>2025</v>
      </c>
      <c r="C23" s="1" t="s">
        <v>25</v>
      </c>
      <c r="D23" s="10">
        <v>566021.20392268605</v>
      </c>
      <c r="E23" s="10"/>
    </row>
    <row r="24" spans="1:7" x14ac:dyDescent="0.4">
      <c r="A24" s="4">
        <f t="shared" si="0"/>
        <v>45962</v>
      </c>
      <c r="B24" s="1">
        <v>2025</v>
      </c>
      <c r="C24" s="1" t="s">
        <v>26</v>
      </c>
      <c r="D24" s="10">
        <v>695874</v>
      </c>
      <c r="E24" s="10"/>
    </row>
    <row r="25" spans="1:7" x14ac:dyDescent="0.4">
      <c r="A25" s="4">
        <f t="shared" si="0"/>
        <v>45992</v>
      </c>
      <c r="B25" s="1">
        <v>2025</v>
      </c>
      <c r="C25" s="1" t="s">
        <v>27</v>
      </c>
      <c r="D25" s="10">
        <v>695412</v>
      </c>
      <c r="E25" s="10"/>
    </row>
    <row r="26" spans="1:7" x14ac:dyDescent="0.4">
      <c r="A26" s="4">
        <f t="shared" si="0"/>
        <v>46023</v>
      </c>
      <c r="B26" s="1">
        <v>2026</v>
      </c>
      <c r="C26" s="1" t="s">
        <v>8</v>
      </c>
      <c r="D26" s="10">
        <v>681503.76</v>
      </c>
      <c r="E26" s="10"/>
    </row>
    <row r="27" spans="1:7" x14ac:dyDescent="0.4">
      <c r="A27" s="4">
        <f t="shared" si="0"/>
        <v>46054</v>
      </c>
      <c r="B27" s="1">
        <v>2026</v>
      </c>
      <c r="C27" s="1" t="s">
        <v>10</v>
      </c>
      <c r="D27" s="10">
        <v>683078.03368560004</v>
      </c>
      <c r="E27" s="10"/>
    </row>
    <row r="28" spans="1:7" x14ac:dyDescent="0.4">
      <c r="A28" s="4">
        <f t="shared" si="0"/>
        <v>46082</v>
      </c>
      <c r="B28" s="1">
        <v>2026</v>
      </c>
      <c r="C28" s="1" t="s">
        <v>12</v>
      </c>
      <c r="D28" s="10">
        <v>684655.94394341379</v>
      </c>
      <c r="E28" s="10"/>
    </row>
    <row r="29" spans="1:7" x14ac:dyDescent="0.4">
      <c r="A29" s="4">
        <f t="shared" si="0"/>
        <v>46113</v>
      </c>
      <c r="B29" s="1">
        <v>2026</v>
      </c>
      <c r="C29" s="1" t="s">
        <v>14</v>
      </c>
      <c r="D29" s="10">
        <v>686237.49917392305</v>
      </c>
      <c r="E29" s="10"/>
    </row>
    <row r="30" spans="1:7" x14ac:dyDescent="0.4">
      <c r="A30" s="4">
        <f t="shared" si="0"/>
        <v>46143</v>
      </c>
      <c r="B30" s="1">
        <v>2026</v>
      </c>
      <c r="C30" s="1" t="s">
        <v>16</v>
      </c>
      <c r="D30" s="10">
        <v>687822.70779701485</v>
      </c>
    </row>
    <row r="31" spans="1:7" x14ac:dyDescent="0.4">
      <c r="A31" s="4">
        <f t="shared" si="0"/>
        <v>46174</v>
      </c>
      <c r="B31" s="1">
        <v>2026</v>
      </c>
      <c r="C31" s="1" t="s">
        <v>18</v>
      </c>
      <c r="D31" s="10">
        <v>689411.578252026</v>
      </c>
    </row>
    <row r="32" spans="1:7" x14ac:dyDescent="0.4">
      <c r="A32" s="4">
        <f t="shared" si="0"/>
        <v>46204</v>
      </c>
      <c r="B32" s="1">
        <v>2026</v>
      </c>
      <c r="C32" s="1" t="s">
        <v>20</v>
      </c>
      <c r="D32" s="10">
        <v>691004.11899778817</v>
      </c>
    </row>
  </sheetData>
  <dataValidations count="2">
    <dataValidation type="list" allowBlank="1" showInputMessage="1" showErrorMessage="1" sqref="G1" xr:uid="{038E627A-40E9-4E50-BF3E-B2D6C4A0AFBE}">
      <formula1>$V$1:$V$12</formula1>
    </dataValidation>
    <dataValidation type="list" allowBlank="1" showInputMessage="1" showErrorMessage="1" sqref="G2" xr:uid="{5D62658D-1F01-4EF0-8909-93B41E3BCDF6}">
      <formula1>$T$1:$T$12</formula1>
    </dataValidation>
  </dataValidations>
  <hyperlinks>
    <hyperlink ref="AB14" r:id="rId1" xr:uid="{9C284283-7BDB-4D85-8331-56768D33B4B5}"/>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Home</vt:lpstr>
      <vt:lpstr>Stap 1</vt:lpstr>
      <vt:lpstr>Stap 2</vt:lpstr>
      <vt:lpstr>Stap 3</vt:lpstr>
      <vt:lpstr>Stap 4</vt:lpstr>
      <vt:lpstr>Stap 5</vt:lpstr>
      <vt:lpstr>Stap 6</vt:lpstr>
      <vt:lpstr>Stap 7</vt:lpstr>
      <vt:lpstr>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Jort van Woggelum</dc:creator>
  <cp:lastModifiedBy>Jort van Woggelum</cp:lastModifiedBy>
  <dcterms:created xsi:type="dcterms:W3CDTF">2025-02-21T15:51:56Z</dcterms:created>
  <dcterms:modified xsi:type="dcterms:W3CDTF">2025-02-22T11:33:26Z</dcterms:modified>
</cp:coreProperties>
</file>